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DOKUMENTY POBRANE\7. ZAMÓWIENIA PUBLICZNE\03. ZAPYTANIA OFERTOWE\2026\10_Budowa Edukacjny ogród sensoryczny jagódka SBO\"/>
    </mc:Choice>
  </mc:AlternateContent>
  <xr:revisionPtr revIDLastSave="0" documentId="13_ncr:1_{35F9047D-29E7-4F76-8181-E43A5E71BF8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ac zabaw otorowo" sheetId="4" r:id="rId1"/>
  </sheets>
  <definedNames>
    <definedName name="_xlnm.Print_Area" localSheetId="0">'plac zabaw otorowo'!$A$1:$G$120</definedName>
    <definedName name="_xlnm.Print_Titles" localSheetId="0">'plac zabaw otorowo'!$36:$36</definedName>
  </definedNames>
  <calcPr calcId="191029" fullPrecision="0"/>
</workbook>
</file>

<file path=xl/calcChain.xml><?xml version="1.0" encoding="utf-8"?>
<calcChain xmlns="http://schemas.openxmlformats.org/spreadsheetml/2006/main">
  <c r="G43" i="4" l="1"/>
  <c r="G104" i="4" l="1"/>
  <c r="G105" i="4"/>
  <c r="G106" i="4"/>
  <c r="G107" i="4"/>
  <c r="G108" i="4"/>
  <c r="G109" i="4"/>
  <c r="G110" i="4"/>
  <c r="G111" i="4"/>
  <c r="G112" i="4"/>
  <c r="G113" i="4"/>
  <c r="G103" i="4"/>
  <c r="G114" i="4" s="1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72" i="4"/>
  <c r="D14" i="4" l="1"/>
  <c r="G101" i="4"/>
  <c r="D13" i="4" s="1"/>
  <c r="G58" i="4"/>
  <c r="G39" i="4"/>
  <c r="G40" i="4"/>
  <c r="G41" i="4"/>
  <c r="G42" i="4"/>
  <c r="G61" i="4"/>
  <c r="G62" i="4"/>
  <c r="G63" i="4"/>
  <c r="G64" i="4"/>
  <c r="G65" i="4"/>
  <c r="G66" i="4"/>
  <c r="G67" i="4"/>
  <c r="G68" i="4"/>
  <c r="G69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38" i="4"/>
  <c r="G59" i="4" l="1"/>
  <c r="D11" i="4" s="1"/>
  <c r="G70" i="4"/>
  <c r="G115" i="4" l="1"/>
  <c r="G116" i="4" s="1"/>
  <c r="G117" i="4" s="1"/>
  <c r="D12" i="4"/>
  <c r="D15" i="4"/>
  <c r="D16" i="4" s="1"/>
  <c r="D17" i="4" s="1"/>
</calcChain>
</file>

<file path=xl/sharedStrings.xml><?xml version="1.0" encoding="utf-8"?>
<sst xmlns="http://schemas.openxmlformats.org/spreadsheetml/2006/main" count="329" uniqueCount="237">
  <si>
    <t>Lp.</t>
  </si>
  <si>
    <t>Podstawa</t>
  </si>
  <si>
    <t>Opis</t>
  </si>
  <si>
    <t>j.m.</t>
  </si>
  <si>
    <t>Ilość</t>
  </si>
  <si>
    <t>Cena</t>
  </si>
  <si>
    <t>Wartość</t>
  </si>
  <si>
    <t>podatek VAT 23%</t>
  </si>
  <si>
    <t>Zadanie:</t>
  </si>
  <si>
    <t>………………………………………</t>
  </si>
  <si>
    <t>podpis upoważnionego przedstawiciela Wykonawcy</t>
  </si>
  <si>
    <t xml:space="preserve"> Zamawiający nie odpowiada za prawidłowość formuł w pliku EXCEL  Wykonawca jest zobowiązany do ich sprawdzenia.</t>
  </si>
  <si>
    <t xml:space="preserve">Kwoty ryczałtowe robót muszą obejmować: </t>
  </si>
  <si>
    <t xml:space="preserve">-  robociznę bezpośrednią wraz z kosztami towarzyszącymi, </t>
  </si>
  <si>
    <t xml:space="preserve">-  wartość pracy sprzętu wraz z kosztami towarzyszącymi, </t>
  </si>
  <si>
    <t xml:space="preserve">-  podatki obliczone zgodnie z obowiązującymi przepisami. </t>
  </si>
  <si>
    <t>-  koszty pośrednie, zysk kalkulacyjny i ryzyko, związane z ryczałtowym sposobem rozliczenia</t>
  </si>
  <si>
    <t>ZBIORCZE ZESTAWIENIE KOSZTÓW</t>
  </si>
  <si>
    <t xml:space="preserve">Zestawienie Kosztów Zadania powinno wynikać z wycenionych wszystkich pozycji kosztorysowych zawartych w tabeli Zbiorcze Zestawienie Kosztów (ZZK). 
Wykonawca ma prawo do zmiany podstaw wyceny poszczególnych pozycji w ZZK, podane podstawy mają charakter przykładowy.
Wycena poszczególnych pozycji kosztorysowych winna uwzględniać wszystkie czynności, wymagania i badania składające się na jej wykonanie, określone dla tej roboty w Specyfikacjach Technicznych Wykonania i Odbioru Robót i w Dokumentacji Projektowej. </t>
  </si>
  <si>
    <t xml:space="preserve">-  wartość użytych materiałów wraz z kosztami zakupu, magazynowania, ewentualnych ubytków
    i transportu na teren budowy, </t>
  </si>
  <si>
    <t>Razem  - brutto</t>
  </si>
  <si>
    <r>
      <t xml:space="preserve">Do cen jednostkowych </t>
    </r>
    <r>
      <rPr>
        <b/>
        <u/>
        <sz val="10"/>
        <color rgb="FFFF0000"/>
        <rFont val="Calibri"/>
        <family val="2"/>
        <charset val="238"/>
        <scheme val="minor"/>
      </rPr>
      <t>nie należy wliczać podatku VAT</t>
    </r>
    <r>
      <rPr>
        <b/>
        <sz val="10"/>
        <color rgb="FFFF0000"/>
        <rFont val="Calibri"/>
        <family val="2"/>
        <charset val="238"/>
        <scheme val="minor"/>
      </rPr>
      <t>.</t>
    </r>
  </si>
  <si>
    <r>
      <t xml:space="preserve">Zamwiający: </t>
    </r>
    <r>
      <rPr>
        <b/>
        <sz val="12"/>
        <color theme="1"/>
        <rFont val="Calibri"/>
        <family val="2"/>
        <charset val="238"/>
        <scheme val="minor"/>
      </rPr>
      <t>Gmina Solec Kujawski</t>
    </r>
  </si>
  <si>
    <r>
      <t xml:space="preserve">Wykonawca: </t>
    </r>
    <r>
      <rPr>
        <b/>
        <sz val="12"/>
        <color theme="1"/>
        <rFont val="Calibri"/>
        <family val="2"/>
        <charset val="238"/>
        <scheme val="minor"/>
      </rPr>
      <t>…………………………………………………………………..</t>
    </r>
  </si>
  <si>
    <r>
      <rPr>
        <sz val="11"/>
        <color theme="1"/>
        <rFont val="Calibri"/>
        <family val="2"/>
        <charset val="238"/>
        <scheme val="minor"/>
      </rPr>
      <t xml:space="preserve">Do cen jednostkowych </t>
    </r>
    <r>
      <rPr>
        <u/>
        <sz val="11"/>
        <color theme="1"/>
        <rFont val="Calibri"/>
        <family val="2"/>
        <charset val="238"/>
        <scheme val="minor"/>
      </rPr>
      <t>nie należy wliczać podatku VAT.</t>
    </r>
  </si>
  <si>
    <t>Budowa edukacyjnego ogrodu sensorycznego przy świetlicy Jagódka w Solcu Kujawskim</t>
  </si>
  <si>
    <t>KNR 2-21 0107-03</t>
  </si>
  <si>
    <t>Zabezpieczenie drzew o średnicy do 30 cm na okres wykonywania robót ziemnych</t>
  </si>
  <si>
    <t>szt.</t>
  </si>
  <si>
    <t>Kalkulacja własna</t>
  </si>
  <si>
    <t>Demontaż stojaka rowerowego przez odkręcenie od fundamentu i przykręcenie do nowego fundamentu we wskazanym miejscu</t>
  </si>
  <si>
    <t>KNR 2-21 0217-02</t>
  </si>
  <si>
    <t>KNR 4-01 0108-02 0108-04</t>
  </si>
  <si>
    <t>KNR 2-21 0213-01 0213-02</t>
  </si>
  <si>
    <t>KNR 2-21 0202-01</t>
  </si>
  <si>
    <t>Ręczne zdjęcie warstwy ziemi urodzajnej z transportem taczkami (grunt zadarniony)</t>
  </si>
  <si>
    <t>Wywóz ziemi samochodami skrzyniowymi na odległość 10 km grunt.kat. III</t>
  </si>
  <si>
    <t>Ręczne rozrzucenie ziemi żyznej lub kompostowej na terenie płaskim grubość warstwy 10 cm</t>
  </si>
  <si>
    <t>Ręczne przekopanie gleby na terenie płaskim w gruncie kat. III nie zadarnionym</t>
  </si>
  <si>
    <t>m3</t>
  </si>
  <si>
    <t>ha</t>
  </si>
  <si>
    <t>m2</t>
  </si>
  <si>
    <t>Ławka parkowa z oparciem (przykręcenie do nawierzchni)</t>
  </si>
  <si>
    <t>Ława ogniskowa łukowa (przykręcenie do nawierzchni)</t>
  </si>
  <si>
    <t>Kosz na śmieci (fundament betonowy)</t>
  </si>
  <si>
    <t>Stojak rowerowy (fundament betonowy)</t>
  </si>
  <si>
    <t>Tablica edukacyjna (kotwa)</t>
  </si>
  <si>
    <t>Domek dla owadów średni (kotwa)</t>
  </si>
  <si>
    <t>Karmnik dla ptaków (kotwa)</t>
  </si>
  <si>
    <t>Dowóz elementów małej architektury</t>
  </si>
  <si>
    <t>Montaż elementów małej architektury (ilość nóg)</t>
  </si>
  <si>
    <t>kpl.</t>
  </si>
  <si>
    <t>KNR 2-21 0311-09</t>
  </si>
  <si>
    <t>KNR 2-21 0301-08</t>
  </si>
  <si>
    <t>KNR 2-21 0322-04</t>
  </si>
  <si>
    <t>KNR 2-21 0413-03</t>
  </si>
  <si>
    <t>KNR 2-21 0413-02</t>
  </si>
  <si>
    <t>KNR 2-21 0413-01</t>
  </si>
  <si>
    <t>KNR 2-21 0209-01 0209-02</t>
  </si>
  <si>
    <t>KNR 2-21 0401-05</t>
  </si>
  <si>
    <t>Sadzenie drzew liściastych form piennych na terenie płaskim w gruncie kat. III z zaprawą do połowy głębokości dołów; średnica/głębokość : 0.7 m</t>
  </si>
  <si>
    <t>Sadzenie krzewów liściastych form naturalnych na terenie płaskim w gruncie kat. I-II z zaprawą do połowy głębokości dołów; średnica/głębokość : 0.5 m</t>
  </si>
  <si>
    <t>Sadzenie krzewów iglastych na terenie płaskim w gruncie kat. I-II z zaprawą dołów; średnica/głębokość : 0.5 m</t>
  </si>
  <si>
    <t>Obsadzenie kwietników roślinami kwietnikowymi przy ilości 5 szt./m2 (71 szt.)</t>
  </si>
  <si>
    <t>Obsadzenie kwietników roślinami kwietnikowymi przy ilości 4 szt./m2 (72 szt.)</t>
  </si>
  <si>
    <t>Obsadzenie kwietników roślinami kwietnikowymi przy ilości 1 szt./m2 (19 szt.)</t>
  </si>
  <si>
    <t>Ręczne rozrzucenie torfu na terenie płaskim grubość warstwy 8 cm - ANALOGIA: ściółkowanie korą sosnową terenu płaskiego (rabaty)</t>
  </si>
  <si>
    <t>Wykonanie trawników dywanowych siewem na gruncie kat. III z nawożeniem</t>
  </si>
  <si>
    <t xml:space="preserve"> 0,009</t>
  </si>
  <si>
    <t>KNR 2-21 0701-04</t>
  </si>
  <si>
    <t>KNR 2-21 0701-01</t>
  </si>
  <si>
    <t>KNR 2-21 0701-05</t>
  </si>
  <si>
    <t>Kalkulacja indywidualna</t>
  </si>
  <si>
    <t>KNR 2-21 0705-02</t>
  </si>
  <si>
    <t>KNR 2-21 0705-01</t>
  </si>
  <si>
    <t>KNR 2-21 0702-03</t>
  </si>
  <si>
    <t>Pielęgnacja drzew liściastych form piennych</t>
  </si>
  <si>
    <t>Pielęgnacja krzewów liściastych</t>
  </si>
  <si>
    <t>Pielęgnacja krzewów iglastych</t>
  </si>
  <si>
    <t>Pielęgnacja kwietników obsadzonych bylinami przy ilości roślin 5 szt./m2</t>
  </si>
  <si>
    <t>Pielęgnacja kwietników obsadzonych bylinami przy ilości roślin 4 szt./m2</t>
  </si>
  <si>
    <t>Pielęgnacja kwietników obsadzonych bylinami przy ilości roślin 1 szt./m2</t>
  </si>
  <si>
    <t>Ręczna pielęgnacja trawników parkowych</t>
  </si>
  <si>
    <t>KNR 2-01 0119-03</t>
  </si>
  <si>
    <t>Roboty pomiarowe przy liniowych robotach ziemnych - trasa drogi w terenie równinnym</t>
  </si>
  <si>
    <t>km</t>
  </si>
  <si>
    <t>KNR 2-01 0203-02 + KNR 2-01 0214-04</t>
  </si>
  <si>
    <t>Roboty ziemne wykonywane koparkami przedsiębiernymi o poj. łyżki 1.20 m3 w gruncie kat. III z transportem urobku samochodami samowyładowczymi na odległość do 1 km
Nakłady uzupełniające za każde dalsze rozpoczęte 0.5 km transportu ponad 1 km samochodami samowyładowczymi po drogach utwardzonych ziemi kat. III-IV</t>
  </si>
  <si>
    <t>KNR 2-31 0103-04</t>
  </si>
  <si>
    <t>Mechaniczne profilowanie i zagęszczenie podłoża pod warstwy konstrukcyjne nawierzchni w gruncie kat. I-IV</t>
  </si>
  <si>
    <t>KNR 2-31 0401-04</t>
  </si>
  <si>
    <t>Rowki pod krawężniki i ławy krawężnikowe o wymiarach 30x30 cm w gruncie kat.III-IV</t>
  </si>
  <si>
    <t>m</t>
  </si>
  <si>
    <t>KNR 2-31 0401-02</t>
  </si>
  <si>
    <t>KNR 2-31 0402-04 0402-05</t>
  </si>
  <si>
    <t>KNR 2-31 0402-04</t>
  </si>
  <si>
    <t>KNR 2-31 0403-04 0403-07</t>
  </si>
  <si>
    <t>KNR 2-31 0407-01 0407-06</t>
  </si>
  <si>
    <t>Rowki pod obrzeża i ławy obrzeży o wymiarach 20x20 cm w gruncie kat.III-IV</t>
  </si>
  <si>
    <t>Ława pod palisadę betonowa z oporem na łukach o promieniu do 40 m</t>
  </si>
  <si>
    <t>Ława pod obrzeża betonowa z oporem</t>
  </si>
  <si>
    <t>Palisada betonowa wystająca o wymiarach 10x20x60 cm na podsypce cementowo-piaskowej na łukach o promieniu do 10 m</t>
  </si>
  <si>
    <t>Obrzeża betonowe o wymiarach 20x6 cm na podsypce piaskowej z wypełnieniem spoin zaprawą cementową na łukach o promieniu do 10 m</t>
  </si>
  <si>
    <t>KNR 2-31 0104-01</t>
  </si>
  <si>
    <t>KNR 2-31 0114-05 0114-06</t>
  </si>
  <si>
    <t>KNR 2-31 0114-07 0114-08</t>
  </si>
  <si>
    <t>KNR 2-31 0111-01 0111-02</t>
  </si>
  <si>
    <t>KNR 9-11 0201-02</t>
  </si>
  <si>
    <t>Warstwy odsączające z piasku w korycie i na poszerzeniach, wykonanie i zagęszczanie ręczne - grubość warstwy po zagęszczeniu 10 cm</t>
  </si>
  <si>
    <t>Podbudowa z kruszywa łamanego - warstwa dolna o grubości po zagęszczeniu 12 cm</t>
  </si>
  <si>
    <t>Podbudowa z kruszywa łamanego - warstwa górna o grubości po zagęszczeniu 10 cm</t>
  </si>
  <si>
    <t>Podbudowa z kruszywa łamanego - warstwa górna o grubości po zagęszczeniu 6 cm</t>
  </si>
  <si>
    <t>Podbudowa z gruntu stabilizowanego cementem wykonywana sprzętem rolniczym - grubość podbudowy po zagęszczeniu 10 cm</t>
  </si>
  <si>
    <t>Separacja warstw gruntu geowłókninami układanymi prostopadle do osi drogi sposobem ręcznym</t>
  </si>
  <si>
    <t>KNR 2-31 0511-02</t>
  </si>
  <si>
    <t>KNR 2-31 0114-03 0114-04</t>
  </si>
  <si>
    <t>KNR 2-21 0606-06</t>
  </si>
  <si>
    <t>KNR 2-21 0606-07</t>
  </si>
  <si>
    <t>Nawierzchnie z kostki brukowej betonowej o grubości 6 cm na podsypce cementowo-piaskowej</t>
  </si>
  <si>
    <t>Nawierzchnia mineralna typu Hanse Grand</t>
  </si>
  <si>
    <t xml:space="preserve">Ścieżka sensoryczna - nawierzchnia z kostki brukowej betonowej płukanej/śrutowanej szarej o grubości 6 cm </t>
  </si>
  <si>
    <t>Ścieżka sensoryczna - nawierzchnia ze sztucznej trawy mocowanej do podłoża szpilkami</t>
  </si>
  <si>
    <t>Piaskownice - warstwa odsączająca żwirowa. ANALOGIA: ścieżka sensoryczna - nawierzchnia ze żwiru płukanego 16-32 mm</t>
  </si>
  <si>
    <t>Piaskownice - warstwa odsączająca żwirowa. ANALOGIA: ścieżka sensoryczna - nawierzchnia z kory sosnowej grubej 30-120 mm</t>
  </si>
  <si>
    <t>Piaskownice - warstwa odsączająca żwirowa. ANALOGIA: ścieżka sensoryczna - nawierzchnia z otoczaków płaskich 3-5 cm</t>
  </si>
  <si>
    <t>Piaskownice - warstwa odsączająca żwirowa. ANALOGIA: ścieżka sensoryczna - nawierzchnia z grysu granitowego szarego 8-16 mm</t>
  </si>
  <si>
    <t>Piaskownice - wypełnienie piaskiem. ANALOGIA: ścieżka sensoryczna - nawierzchnia z piasku płukanego drobnego 0-2 mm</t>
  </si>
  <si>
    <t>Piaskownice - warstwa odsączająca żwirowa. ANALOGIA: ścieżka sensoryczna - nawierzchnia z keramzytu ogrodniczego 8-16 mm</t>
  </si>
  <si>
    <t>Piaskownice - warstwa odsączająca żwirowa. ANALOGIA: ścieżka sensoryczna - nawierzchnia z szyszek sosnowych</t>
  </si>
  <si>
    <t>Ścieżka sensoryczna - nawierzchnia z bruku kamiennego przerośniętego mchem lub trawą</t>
  </si>
  <si>
    <t>Ścieżka sensoryczna - nawierzchnia z krążków drewnianych "bruk drewniany"</t>
  </si>
  <si>
    <t>Geodezyjna dokumentacja powykonawcza</t>
  </si>
  <si>
    <t>Razem; drogi</t>
  </si>
  <si>
    <t>Razem; Podlewanie</t>
  </si>
  <si>
    <t>Razem - netto</t>
  </si>
  <si>
    <t>Roboty pomiarowe przy liniowych robotach ziemnych - trasa rurociągów w terenie równinnym</t>
  </si>
  <si>
    <t>KNR-W 2-01 0113-08
analogia</t>
  </si>
  <si>
    <t>Wykopy oraz przekopy wykonywane koparkami podsiębiernymi 0.15 m3 na odkład w gruncie kat. III</t>
  </si>
  <si>
    <t>KNR-W 2-01 0212-02</t>
  </si>
  <si>
    <t>Zasypanie wykopów fundamentowych podłużnych, punktowych, rowów, wykopów obiektowych spycharkami z zagęszczeniem mechanicznym ubijakami (gr. warstwy w stanie luźnym 25 cm) - kat. gruntu III-IV</t>
  </si>
  <si>
    <t>KNNR 1 0214-05</t>
  </si>
  <si>
    <t>Przepusty pod nawierzchniami</t>
  </si>
  <si>
    <t>kalk. Własna</t>
  </si>
  <si>
    <t>Rurociągi zasilające linie kroplujące oraz zraszacze - LDPE o średnicy 32mm PN6</t>
  </si>
  <si>
    <t>KNR 2-28 0314-01
analogia</t>
  </si>
  <si>
    <t>Osadzenie studzienki elektrozaworowej</t>
  </si>
  <si>
    <t>KNR-W 2-18 0529-05
analogia</t>
  </si>
  <si>
    <t>Rurociągi linii kroplujących  o średnicy 16mm o rozstawie emiterów 33cm, z przytwierdzeniem szpilkami co 1m</t>
  </si>
  <si>
    <t>Elektrozawór LFV 075 3/4" lub równoważny</t>
  </si>
  <si>
    <t>Filtr regulujący ciśnienie PRF-075-RBY</t>
  </si>
  <si>
    <t>KNNR 4 0132-05
analogia</t>
  </si>
  <si>
    <t>Przyłącze do kompresora</t>
  </si>
  <si>
    <t>Przewodowy czujnik deszczu RSD BEX + sterownik TMZ 4 sekcje, zewnętrzny z modułem WiFi</t>
  </si>
  <si>
    <t>kalk. własna</t>
  </si>
  <si>
    <t xml:space="preserve">Nr sprawy:WI.RRI. 7013.9.1.2026 </t>
  </si>
  <si>
    <t>ZESTAWIENIE KOSZTÓW ZADANIA:</t>
  </si>
  <si>
    <t>Nazwa Robót</t>
  </si>
  <si>
    <t>RAZEM WARTOŚĆ ZADANIA netto</t>
  </si>
  <si>
    <t>Podatek VAT 23%</t>
  </si>
  <si>
    <t>RAZEM WARTOŚĆ ZADANIA brutto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</si>
  <si>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</si>
  <si>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</si>
  <si>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</si>
  <si>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</si>
  <si>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</si>
  <si>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</si>
  <si>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</si>
  <si>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</si>
  <si>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</si>
  <si>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</si>
  <si>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</si>
  <si>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</si>
  <si>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</si>
  <si>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</si>
  <si>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</si>
  <si>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</si>
  <si>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</si>
  <si>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</si>
  <si>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</si>
  <si>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</si>
  <si>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</si>
  <si>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</si>
  <si>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</si>
  <si>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</si>
  <si>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</si>
  <si>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</si>
  <si>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</si>
  <si>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</si>
  <si>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</si>
  <si>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</si>
  <si>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II. Mała architektura</t>
  </si>
  <si>
    <t xml:space="preserve">III. Drogi </t>
  </si>
  <si>
    <t>IV. Podlewanie</t>
  </si>
  <si>
    <t xml:space="preserve">I. Zieleń </t>
  </si>
  <si>
    <t xml:space="preserve">IV. Podlewanie </t>
  </si>
  <si>
    <t>Razem; zieleń</t>
  </si>
  <si>
    <t>Razem; mała architektura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</si>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</sst>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#0.00"/>
    <numFmt numFmtId="165" formatCode="#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u/>
      <sz val="10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0" fontId="8" fillId="0" borderId="0" xfId="0" applyFont="1"/>
    <xf numFmtId="0" fontId="3" fillId="0" borderId="0" xfId="0" applyFont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7" fillId="0" borderId="1" xfId="1" quotePrefix="1" applyNumberFormat="1" applyFont="1" applyBorder="1" applyAlignment="1">
      <alignment horizontal="center" vertical="center" wrapText="1" shrinkToFit="1" readingOrder="1"/>
    </xf>
    <xf numFmtId="43" fontId="17" fillId="0" borderId="1" xfId="1" applyFont="1" applyBorder="1" applyAlignment="1">
      <alignment horizontal="right" vertical="center" wrapText="1" shrinkToFit="1" readingOrder="1"/>
    </xf>
    <xf numFmtId="43" fontId="17" fillId="0" borderId="1" xfId="1" applyFont="1" applyBorder="1" applyAlignment="1">
      <alignment vertical="center" wrapText="1" shrinkToFit="1" readingOrder="1"/>
    </xf>
    <xf numFmtId="0" fontId="7" fillId="0" borderId="0" xfId="0" applyFont="1"/>
    <xf numFmtId="0" fontId="8" fillId="0" borderId="0" xfId="0" applyFont="1" applyAlignment="1">
      <alignment horizontal="right"/>
    </xf>
    <xf numFmtId="0" fontId="19" fillId="0" borderId="0" xfId="0" applyFont="1" applyAlignment="1">
      <alignment horizontal="center" vertical="center" wrapText="1"/>
    </xf>
    <xf numFmtId="0" fontId="18" fillId="0" borderId="0" xfId="0" applyFont="1"/>
    <xf numFmtId="0" fontId="17" fillId="0" borderId="1" xfId="0" applyFont="1" applyBorder="1" applyAlignment="1">
      <alignment horizontal="center" vertical="top" wrapText="1" shrinkToFit="1" readingOrder="1"/>
    </xf>
    <xf numFmtId="0" fontId="17" fillId="0" borderId="1" xfId="0" applyFont="1" applyBorder="1" applyAlignment="1">
      <alignment horizontal="left" vertical="top" wrapText="1" shrinkToFit="1" readingOrder="1"/>
    </xf>
    <xf numFmtId="49" fontId="17" fillId="0" borderId="1" xfId="0" applyNumberFormat="1" applyFont="1" applyBorder="1" applyAlignment="1">
      <alignment horizontal="center" vertical="top" wrapText="1" shrinkToFit="1" readingOrder="1"/>
    </xf>
    <xf numFmtId="0" fontId="12" fillId="0" borderId="0" xfId="0" quotePrefix="1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43" fontId="10" fillId="0" borderId="0" xfId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164" fontId="17" fillId="0" borderId="1" xfId="0" applyNumberFormat="1" applyFont="1" applyBorder="1" applyAlignment="1">
      <alignment horizontal="center" vertical="top" wrapText="1" shrinkToFit="1" readingOrder="1"/>
    </xf>
    <xf numFmtId="0" fontId="0" fillId="0" borderId="0" xfId="0" applyAlignment="1">
      <alignment horizontal="center"/>
    </xf>
    <xf numFmtId="0" fontId="12" fillId="0" borderId="0" xfId="0" quotePrefix="1" applyFont="1" applyAlignment="1">
      <alignment horizontal="center" vertical="center" wrapText="1"/>
    </xf>
    <xf numFmtId="0" fontId="17" fillId="2" borderId="1" xfId="1" applyNumberFormat="1" applyFont="1" applyFill="1" applyBorder="1" applyAlignment="1">
      <alignment horizontal="center" vertical="center" wrapText="1" shrinkToFit="1" readingOrder="1"/>
    </xf>
    <xf numFmtId="43" fontId="17" fillId="2" borderId="1" xfId="1" applyFont="1" applyFill="1" applyBorder="1" applyAlignment="1">
      <alignment horizontal="center" vertical="center" wrapText="1" shrinkToFit="1" readingOrder="1"/>
    </xf>
    <xf numFmtId="49" fontId="17" fillId="0" borderId="10" xfId="0" applyNumberFormat="1" applyFont="1" applyBorder="1" applyAlignment="1">
      <alignment vertical="top" wrapText="1" shrinkToFit="1" readingOrder="1"/>
    </xf>
    <xf numFmtId="49" fontId="17" fillId="0" borderId="10" xfId="0" applyNumberFormat="1" applyFont="1" applyBorder="1" applyAlignment="1">
      <alignment horizontal="center" vertical="top" wrapText="1" shrinkToFit="1" readingOrder="1"/>
    </xf>
    <xf numFmtId="43" fontId="17" fillId="3" borderId="1" xfId="1" applyFont="1" applyFill="1" applyBorder="1" applyAlignment="1">
      <alignment horizontal="right" vertical="center" wrapText="1" shrinkToFit="1" readingOrder="1"/>
    </xf>
    <xf numFmtId="43" fontId="17" fillId="3" borderId="9" xfId="1" applyFont="1" applyFill="1" applyBorder="1" applyAlignment="1">
      <alignment vertical="center" wrapText="1" shrinkToFit="1" readingOrder="1"/>
    </xf>
    <xf numFmtId="0" fontId="5" fillId="4" borderId="2" xfId="0" applyFont="1" applyFill="1" applyBorder="1" applyAlignment="1">
      <alignment vertical="center"/>
    </xf>
    <xf numFmtId="43" fontId="5" fillId="4" borderId="2" xfId="1" applyFont="1" applyFill="1" applyBorder="1" applyAlignment="1">
      <alignment horizontal="right" vertical="center"/>
    </xf>
    <xf numFmtId="43" fontId="17" fillId="3" borderId="1" xfId="1" applyFont="1" applyFill="1" applyBorder="1" applyAlignment="1">
      <alignment vertical="center" wrapText="1" shrinkToFit="1" readingOrder="1"/>
    </xf>
    <xf numFmtId="165" fontId="17" fillId="0" borderId="1" xfId="0" applyNumberFormat="1" applyFont="1" applyBorder="1" applyAlignment="1">
      <alignment horizontal="center" vertical="top" wrapText="1" shrinkToFit="1" readingOrder="1"/>
    </xf>
    <xf numFmtId="43" fontId="17" fillId="5" borderId="1" xfId="1" applyFont="1" applyFill="1" applyBorder="1" applyAlignment="1">
      <alignment horizontal="center" vertical="center" wrapText="1" shrinkToFit="1" readingOrder="1"/>
    </xf>
    <xf numFmtId="43" fontId="17" fillId="5" borderId="9" xfId="1" applyFont="1" applyFill="1" applyBorder="1" applyAlignment="1">
      <alignment vertical="center" wrapText="1" shrinkToFit="1" readingOrder="1"/>
    </xf>
    <xf numFmtId="43" fontId="17" fillId="6" borderId="1" xfId="1" applyFont="1" applyFill="1" applyBorder="1" applyAlignment="1">
      <alignment vertical="center" wrapText="1" shrinkToFit="1" readingOrder="1"/>
    </xf>
    <xf numFmtId="43" fontId="17" fillId="6" borderId="1" xfId="1" applyFont="1" applyFill="1" applyBorder="1" applyAlignment="1">
      <alignment horizontal="right" vertical="center" wrapText="1" shrinkToFit="1" readingOrder="1"/>
    </xf>
    <xf numFmtId="43" fontId="17" fillId="6" borderId="9" xfId="1" applyFont="1" applyFill="1" applyBorder="1" applyAlignment="1">
      <alignment vertical="center" wrapText="1" shrinkToFit="1" readingOrder="1"/>
    </xf>
    <xf numFmtId="0" fontId="2" fillId="0" borderId="0" xfId="0" applyFont="1"/>
    <xf numFmtId="0" fontId="5" fillId="0" borderId="0" xfId="0" applyFont="1"/>
    <xf numFmtId="0" fontId="5" fillId="7" borderId="2" xfId="0" applyFont="1" applyFill="1" applyBorder="1" applyAlignment="1">
      <alignment horizontal="left" vertical="center"/>
    </xf>
    <xf numFmtId="0" fontId="5" fillId="7" borderId="2" xfId="0" applyFont="1" applyFill="1" applyBorder="1" applyAlignment="1">
      <alignment horizontal="center" vertical="center"/>
    </xf>
    <xf numFmtId="44" fontId="2" fillId="0" borderId="2" xfId="0" applyNumberFormat="1" applyFont="1" applyBorder="1" applyAlignment="1">
      <alignment vertical="center"/>
    </xf>
    <xf numFmtId="0" fontId="5" fillId="8" borderId="2" xfId="0" applyFont="1" applyFill="1" applyBorder="1" applyAlignment="1">
      <alignment vertical="center"/>
    </xf>
    <xf numFmtId="44" fontId="5" fillId="8" borderId="2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44" fontId="2" fillId="0" borderId="3" xfId="0" applyNumberFormat="1" applyFont="1" applyBorder="1" applyAlignment="1">
      <alignment horizontal="center" vertical="center"/>
    </xf>
    <xf numFmtId="44" fontId="2" fillId="0" borderId="5" xfId="0" applyNumberFormat="1" applyFont="1" applyBorder="1" applyAlignment="1">
      <alignment horizontal="center" vertical="center"/>
    </xf>
    <xf numFmtId="0" fontId="17" fillId="5" borderId="7" xfId="1" applyNumberFormat="1" applyFont="1" applyFill="1" applyBorder="1" applyAlignment="1">
      <alignment horizontal="left" vertical="center" wrapText="1" shrinkToFit="1" readingOrder="1"/>
    </xf>
    <xf numFmtId="0" fontId="17" fillId="5" borderId="8" xfId="1" applyNumberFormat="1" applyFont="1" applyFill="1" applyBorder="1" applyAlignment="1">
      <alignment horizontal="left" vertical="center" wrapText="1" shrinkToFit="1" readingOrder="1"/>
    </xf>
    <xf numFmtId="0" fontId="17" fillId="5" borderId="9" xfId="1" applyNumberFormat="1" applyFont="1" applyFill="1" applyBorder="1" applyAlignment="1">
      <alignment horizontal="left" vertical="center" wrapText="1" shrinkToFit="1" readingOrder="1"/>
    </xf>
    <xf numFmtId="0" fontId="17" fillId="3" borderId="7" xfId="1" quotePrefix="1" applyNumberFormat="1" applyFont="1" applyFill="1" applyBorder="1" applyAlignment="1">
      <alignment horizontal="left" vertical="center" wrapText="1" shrinkToFit="1" readingOrder="1"/>
    </xf>
    <xf numFmtId="0" fontId="17" fillId="3" borderId="8" xfId="1" quotePrefix="1" applyNumberFormat="1" applyFont="1" applyFill="1" applyBorder="1" applyAlignment="1">
      <alignment horizontal="left" vertical="center" wrapText="1" shrinkToFit="1" readingOrder="1"/>
    </xf>
    <xf numFmtId="0" fontId="17" fillId="3" borderId="9" xfId="1" quotePrefix="1" applyNumberFormat="1" applyFont="1" applyFill="1" applyBorder="1" applyAlignment="1">
      <alignment horizontal="left" vertical="center" wrapText="1" shrinkToFit="1" readingOrder="1"/>
    </xf>
    <xf numFmtId="0" fontId="17" fillId="5" borderId="7" xfId="1" quotePrefix="1" applyNumberFormat="1" applyFont="1" applyFill="1" applyBorder="1" applyAlignment="1">
      <alignment horizontal="right" vertical="center" wrapText="1" shrinkToFit="1" readingOrder="1"/>
    </xf>
    <xf numFmtId="0" fontId="17" fillId="5" borderId="8" xfId="1" quotePrefix="1" applyNumberFormat="1" applyFont="1" applyFill="1" applyBorder="1" applyAlignment="1">
      <alignment horizontal="right" vertical="center" wrapText="1" shrinkToFit="1" readingOrder="1"/>
    </xf>
    <xf numFmtId="0" fontId="19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center" wrapText="1"/>
    </xf>
    <xf numFmtId="0" fontId="12" fillId="0" borderId="0" xfId="0" quotePrefix="1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17" fillId="6" borderId="7" xfId="1" quotePrefix="1" applyNumberFormat="1" applyFont="1" applyFill="1" applyBorder="1" applyAlignment="1">
      <alignment horizontal="right" vertical="center" wrapText="1" shrinkToFit="1" readingOrder="1"/>
    </xf>
    <xf numFmtId="0" fontId="17" fillId="6" borderId="8" xfId="1" quotePrefix="1" applyNumberFormat="1" applyFont="1" applyFill="1" applyBorder="1" applyAlignment="1">
      <alignment horizontal="right" vertical="center" wrapText="1" shrinkToFit="1" readingOrder="1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17" fillId="3" borderId="7" xfId="1" quotePrefix="1" applyNumberFormat="1" applyFont="1" applyFill="1" applyBorder="1" applyAlignment="1">
      <alignment horizontal="right" vertical="center" wrapText="1" shrinkToFit="1" readingOrder="1"/>
    </xf>
    <xf numFmtId="0" fontId="17" fillId="3" borderId="8" xfId="1" quotePrefix="1" applyNumberFormat="1" applyFont="1" applyFill="1" applyBorder="1" applyAlignment="1">
      <alignment horizontal="right" vertical="center" wrapText="1" shrinkToFit="1" readingOrder="1"/>
    </xf>
    <xf numFmtId="0" fontId="17" fillId="6" borderId="7" xfId="1" quotePrefix="1" applyNumberFormat="1" applyFont="1" applyFill="1" applyBorder="1" applyAlignment="1">
      <alignment horizontal="left" vertical="center" wrapText="1" shrinkToFit="1" readingOrder="1"/>
    </xf>
    <xf numFmtId="0" fontId="17" fillId="6" borderId="8" xfId="1" quotePrefix="1" applyNumberFormat="1" applyFont="1" applyFill="1" applyBorder="1" applyAlignment="1">
      <alignment horizontal="left" vertical="center" wrapText="1" shrinkToFit="1" readingOrder="1"/>
    </xf>
    <xf numFmtId="0" fontId="17" fillId="6" borderId="9" xfId="1" quotePrefix="1" applyNumberFormat="1" applyFont="1" applyFill="1" applyBorder="1" applyAlignment="1">
      <alignment horizontal="left" vertical="center" wrapText="1" shrinkToFit="1" readingOrder="1"/>
    </xf>
    <xf numFmtId="0" fontId="9" fillId="0" borderId="0" xfId="0" applyFont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44" fontId="5" fillId="8" borderId="3" xfId="0" applyNumberFormat="1" applyFont="1" applyFill="1" applyBorder="1" applyAlignment="1">
      <alignment horizontal="right" vertical="center"/>
    </xf>
    <xf numFmtId="44" fontId="5" fillId="8" borderId="5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0"/>
  <sheetViews>
    <sheetView tabSelected="1" view="pageBreakPreview" topLeftCell="A34" zoomScale="140" zoomScaleNormal="100" zoomScaleSheetLayoutView="140" workbookViewId="0">
      <selection activeCell="C95" sqref="C95"/>
    </sheetView>
  </sheetViews>
  <sheetFormatPr defaultRowHeight="15" x14ac:dyDescent="0.25"/>
  <cols>
    <col min="1" max="1" width="6" customWidth="1"/>
    <col min="2" max="2" width="12.28515625" customWidth="1"/>
    <col min="3" max="3" width="50" customWidth="1"/>
    <col min="4" max="5" width="9.140625" style="30"/>
    <col min="6" max="6" width="12" customWidth="1"/>
    <col min="7" max="7" width="16.42578125" style="12" customWidth="1"/>
  </cols>
  <sheetData>
    <row r="1" spans="1:7" s="1" customFormat="1" ht="15.75" x14ac:dyDescent="0.25">
      <c r="A1" s="2"/>
      <c r="B1" s="2"/>
      <c r="C1" s="2"/>
      <c r="D1" s="25" t="s">
        <v>154</v>
      </c>
      <c r="E1" s="25"/>
      <c r="F1" s="2"/>
      <c r="G1" s="17"/>
    </row>
    <row r="2" spans="1:7" s="1" customFormat="1" ht="15.75" x14ac:dyDescent="0.25">
      <c r="A2" s="2" t="s">
        <v>8</v>
      </c>
      <c r="B2" s="2"/>
      <c r="C2" s="2"/>
      <c r="D2" s="25"/>
      <c r="E2" s="25"/>
      <c r="F2" s="2"/>
      <c r="G2" s="17"/>
    </row>
    <row r="3" spans="1:7" s="1" customFormat="1" ht="39" customHeight="1" x14ac:dyDescent="0.25">
      <c r="A3" s="2"/>
      <c r="B3" s="66" t="s">
        <v>25</v>
      </c>
      <c r="C3" s="66"/>
      <c r="D3" s="66"/>
      <c r="E3" s="66"/>
      <c r="F3" s="66"/>
      <c r="G3" s="17"/>
    </row>
    <row r="4" spans="1:7" s="1" customFormat="1" ht="15.75" x14ac:dyDescent="0.25">
      <c r="A4" s="2"/>
      <c r="B4" s="18"/>
      <c r="C4" s="18"/>
      <c r="D4" s="18"/>
      <c r="E4" s="18"/>
      <c r="F4" s="2"/>
      <c r="G4" s="17"/>
    </row>
    <row r="5" spans="1:7" s="1" customFormat="1" ht="15.75" x14ac:dyDescent="0.25">
      <c r="A5" s="2" t="s">
        <v>22</v>
      </c>
      <c r="B5" s="19"/>
      <c r="C5" s="2"/>
      <c r="D5" s="25"/>
      <c r="E5" s="25"/>
      <c r="F5" s="2"/>
      <c r="G5" s="17"/>
    </row>
    <row r="6" spans="1:7" s="1" customFormat="1" ht="33.75" customHeight="1" x14ac:dyDescent="0.25">
      <c r="A6" s="2" t="s">
        <v>23</v>
      </c>
      <c r="B6" s="2"/>
      <c r="C6" s="2"/>
      <c r="D6" s="25"/>
      <c r="E6" s="25"/>
      <c r="F6" s="2"/>
      <c r="G6" s="17"/>
    </row>
    <row r="7" spans="1:7" s="1" customFormat="1" ht="15.75" x14ac:dyDescent="0.25">
      <c r="A7" s="2"/>
      <c r="B7" s="2"/>
      <c r="C7" s="2"/>
      <c r="D7" s="25"/>
      <c r="E7" s="25"/>
      <c r="F7" s="2"/>
      <c r="G7" s="17"/>
    </row>
    <row r="8" spans="1:7" s="47" customFormat="1" ht="15.75" x14ac:dyDescent="0.25">
      <c r="B8" s="48" t="s">
        <v>155</v>
      </c>
      <c r="C8" s="2"/>
      <c r="D8" s="2"/>
      <c r="E8" s="2"/>
    </row>
    <row r="9" spans="1:7" s="47" customFormat="1" ht="15.75" x14ac:dyDescent="0.25">
      <c r="B9" s="2"/>
      <c r="C9" s="2"/>
      <c r="D9" s="2"/>
      <c r="E9" s="2"/>
    </row>
    <row r="10" spans="1:7" s="47" customFormat="1" x14ac:dyDescent="0.25">
      <c r="B10" s="49" t="s">
        <v>156</v>
      </c>
      <c r="C10" s="50"/>
      <c r="D10" s="75" t="s">
        <v>6</v>
      </c>
      <c r="E10" s="76"/>
    </row>
    <row r="11" spans="1:7" s="47" customFormat="1" x14ac:dyDescent="0.25">
      <c r="B11" s="96" t="s">
        <v>193</v>
      </c>
      <c r="C11" s="51"/>
      <c r="D11" s="56">
        <f>G59</f>
        <v>0</v>
      </c>
      <c r="E11" s="57"/>
    </row>
    <row r="12" spans="1:7" s="47" customFormat="1" x14ac:dyDescent="0.25">
      <c r="B12" s="97" t="s">
        <v>190</v>
      </c>
      <c r="C12" s="55"/>
      <c r="D12" s="56">
        <f>G70</f>
        <v>0</v>
      </c>
      <c r="E12" s="57"/>
    </row>
    <row r="13" spans="1:7" s="47" customFormat="1" x14ac:dyDescent="0.25">
      <c r="B13" s="97" t="s">
        <v>191</v>
      </c>
      <c r="C13" s="55"/>
      <c r="D13" s="56">
        <f>G101</f>
        <v>0</v>
      </c>
      <c r="E13" s="57"/>
    </row>
    <row r="14" spans="1:7" s="47" customFormat="1" x14ac:dyDescent="0.25">
      <c r="B14" s="96" t="s">
        <v>194</v>
      </c>
      <c r="C14" s="51"/>
      <c r="D14" s="56">
        <f>G114</f>
        <v>0</v>
      </c>
      <c r="E14" s="57"/>
    </row>
    <row r="15" spans="1:7" s="47" customFormat="1" x14ac:dyDescent="0.25">
      <c r="B15" s="52" t="s">
        <v>157</v>
      </c>
      <c r="C15" s="53"/>
      <c r="D15" s="93">
        <f>SUM(D11:E14)</f>
        <v>0</v>
      </c>
      <c r="E15" s="94"/>
    </row>
    <row r="16" spans="1:7" s="47" customFormat="1" x14ac:dyDescent="0.25">
      <c r="B16" s="52" t="s">
        <v>158</v>
      </c>
      <c r="C16" s="53"/>
      <c r="D16" s="93">
        <f>D15*23%</f>
        <v>0</v>
      </c>
      <c r="E16" s="94"/>
    </row>
    <row r="17" spans="2:7" s="47" customFormat="1" x14ac:dyDescent="0.25">
      <c r="B17" s="52" t="s">
        <v>159</v>
      </c>
      <c r="C17" s="53"/>
      <c r="D17" s="93">
        <f>D15+D16</f>
        <v>0</v>
      </c>
      <c r="E17" s="94"/>
    </row>
    <row r="18" spans="2:7" s="47" customFormat="1" ht="15.75" x14ac:dyDescent="0.25">
      <c r="B18" s="54"/>
      <c r="C18" s="54"/>
      <c r="D18" s="54"/>
      <c r="E18" s="54"/>
    </row>
    <row r="19" spans="2:7" s="47" customFormat="1" ht="36" customHeight="1" x14ac:dyDescent="0.25">
      <c r="B19" s="2"/>
      <c r="C19" s="2"/>
      <c r="D19" s="95" t="s">
        <v>9</v>
      </c>
      <c r="E19" s="95"/>
      <c r="F19" s="95"/>
    </row>
    <row r="20" spans="2:7" s="47" customFormat="1" ht="23.25" customHeight="1" x14ac:dyDescent="0.25">
      <c r="B20" s="2"/>
      <c r="C20" s="2"/>
      <c r="D20" s="92" t="s">
        <v>10</v>
      </c>
      <c r="E20" s="92"/>
      <c r="F20" s="92"/>
    </row>
    <row r="21" spans="2:7" s="1" customFormat="1" ht="13.5" customHeight="1" x14ac:dyDescent="0.25">
      <c r="B21" s="2"/>
      <c r="C21" s="2"/>
      <c r="D21" s="25"/>
      <c r="E21" s="25"/>
      <c r="G21" s="9"/>
    </row>
    <row r="22" spans="2:7" s="1" customFormat="1" ht="73.5" customHeight="1" x14ac:dyDescent="0.25">
      <c r="B22" s="67" t="s">
        <v>18</v>
      </c>
      <c r="C22" s="67"/>
      <c r="D22" s="67"/>
      <c r="E22" s="67"/>
      <c r="F22" s="67"/>
      <c r="G22" s="67"/>
    </row>
    <row r="23" spans="2:7" s="1" customFormat="1" ht="21" customHeight="1" x14ac:dyDescent="0.25">
      <c r="B23" s="69" t="s">
        <v>12</v>
      </c>
      <c r="C23" s="69"/>
      <c r="D23" s="69"/>
      <c r="E23" s="26"/>
      <c r="G23" s="9"/>
    </row>
    <row r="24" spans="2:7" s="1" customFormat="1" ht="23.25" customHeight="1" x14ac:dyDescent="0.25">
      <c r="B24" s="68" t="s">
        <v>13</v>
      </c>
      <c r="C24" s="68"/>
      <c r="D24" s="68"/>
      <c r="E24" s="27"/>
      <c r="G24" s="9"/>
    </row>
    <row r="25" spans="2:7" s="1" customFormat="1" ht="30.75" customHeight="1" x14ac:dyDescent="0.25">
      <c r="B25" s="68" t="s">
        <v>19</v>
      </c>
      <c r="C25" s="68"/>
      <c r="D25" s="68"/>
      <c r="E25" s="68"/>
      <c r="F25" s="68"/>
      <c r="G25" s="68"/>
    </row>
    <row r="26" spans="2:7" s="1" customFormat="1" ht="18.75" customHeight="1" x14ac:dyDescent="0.25">
      <c r="B26" s="68" t="s">
        <v>14</v>
      </c>
      <c r="C26" s="68"/>
      <c r="D26" s="68"/>
      <c r="E26" s="27"/>
      <c r="G26" s="9"/>
    </row>
    <row r="27" spans="2:7" s="1" customFormat="1" x14ac:dyDescent="0.25">
      <c r="B27" s="68" t="s">
        <v>16</v>
      </c>
      <c r="C27" s="68"/>
      <c r="D27" s="68"/>
      <c r="E27" s="68"/>
      <c r="F27" s="68"/>
      <c r="G27" s="68"/>
    </row>
    <row r="28" spans="2:7" s="1" customFormat="1" ht="28.5" customHeight="1" x14ac:dyDescent="0.25">
      <c r="B28" s="68" t="s">
        <v>15</v>
      </c>
      <c r="C28" s="68"/>
      <c r="D28" s="68"/>
      <c r="E28" s="27"/>
      <c r="G28" s="9"/>
    </row>
    <row r="29" spans="2:7" s="1" customFormat="1" ht="28.5" customHeight="1" x14ac:dyDescent="0.25">
      <c r="B29" s="23"/>
      <c r="C29" s="23"/>
      <c r="D29" s="31"/>
      <c r="E29" s="27"/>
      <c r="G29" s="9"/>
    </row>
    <row r="30" spans="2:7" s="1" customFormat="1" x14ac:dyDescent="0.25">
      <c r="B30" s="3"/>
      <c r="C30" s="73" t="s">
        <v>24</v>
      </c>
      <c r="D30" s="74"/>
      <c r="E30" s="74"/>
      <c r="F30" s="74"/>
      <c r="G30" s="9"/>
    </row>
    <row r="31" spans="2:7" s="1" customFormat="1" x14ac:dyDescent="0.25">
      <c r="B31" s="3"/>
      <c r="C31" s="24"/>
      <c r="D31" s="28"/>
      <c r="E31" s="28"/>
      <c r="F31" s="24"/>
      <c r="G31" s="9"/>
    </row>
    <row r="32" spans="2:7" s="1" customFormat="1" ht="27" customHeight="1" x14ac:dyDescent="0.25">
      <c r="B32" s="6" t="s">
        <v>21</v>
      </c>
      <c r="C32" s="71" t="s">
        <v>11</v>
      </c>
      <c r="D32" s="72"/>
      <c r="E32" s="72"/>
      <c r="F32" s="72"/>
      <c r="G32" s="72"/>
    </row>
    <row r="33" spans="1:7" x14ac:dyDescent="0.25">
      <c r="A33" s="7"/>
      <c r="B33" s="5"/>
      <c r="C33" s="5"/>
      <c r="D33" s="5"/>
      <c r="E33" s="5"/>
      <c r="F33" s="5"/>
      <c r="G33" s="10"/>
    </row>
    <row r="34" spans="1:7" x14ac:dyDescent="0.25">
      <c r="A34" s="70" t="s">
        <v>17</v>
      </c>
      <c r="B34" s="70"/>
      <c r="C34" s="70"/>
      <c r="D34" s="70"/>
      <c r="E34" s="70"/>
      <c r="F34" s="70"/>
      <c r="G34" s="70"/>
    </row>
    <row r="35" spans="1:7" x14ac:dyDescent="0.25">
      <c r="A35" s="8"/>
      <c r="B35" s="4"/>
      <c r="C35" s="4"/>
      <c r="D35" s="4"/>
      <c r="E35" s="4"/>
      <c r="F35" s="4"/>
      <c r="G35" s="11"/>
    </row>
    <row r="36" spans="1:7" ht="21" customHeight="1" x14ac:dyDescent="0.25">
      <c r="A36" s="32" t="s">
        <v>0</v>
      </c>
      <c r="B36" s="33" t="s">
        <v>1</v>
      </c>
      <c r="C36" s="33" t="s">
        <v>2</v>
      </c>
      <c r="D36" s="33" t="s">
        <v>3</v>
      </c>
      <c r="E36" s="33" t="s">
        <v>4</v>
      </c>
      <c r="F36" s="33" t="s">
        <v>5</v>
      </c>
      <c r="G36" s="33" t="s">
        <v>6</v>
      </c>
    </row>
    <row r="37" spans="1:7" ht="15" customHeight="1" x14ac:dyDescent="0.25">
      <c r="A37" s="58" t="s">
        <v>193</v>
      </c>
      <c r="B37" s="59"/>
      <c r="C37" s="59"/>
      <c r="D37" s="59"/>
      <c r="E37" s="60"/>
      <c r="F37" s="42"/>
      <c r="G37" s="42"/>
    </row>
    <row r="38" spans="1:7" ht="31.5" x14ac:dyDescent="0.25">
      <c r="A38" s="13" t="s">
        <v>160</v>
      </c>
      <c r="B38" s="20" t="s">
        <v>26</v>
      </c>
      <c r="C38" s="21" t="s">
        <v>27</v>
      </c>
      <c r="D38" s="22" t="s">
        <v>28</v>
      </c>
      <c r="E38" s="29">
        <v>3</v>
      </c>
      <c r="F38" s="14"/>
      <c r="G38" s="14">
        <f>F38*E38</f>
        <v>0</v>
      </c>
    </row>
    <row r="39" spans="1:7" ht="48.75" customHeight="1" x14ac:dyDescent="0.25">
      <c r="A39" s="13" t="s">
        <v>161</v>
      </c>
      <c r="B39" s="20" t="s">
        <v>31</v>
      </c>
      <c r="C39" s="21" t="s">
        <v>35</v>
      </c>
      <c r="D39" s="22" t="s">
        <v>39</v>
      </c>
      <c r="E39" s="29">
        <v>35</v>
      </c>
      <c r="F39" s="14"/>
      <c r="G39" s="14">
        <f>F39*E39</f>
        <v>0</v>
      </c>
    </row>
    <row r="40" spans="1:7" ht="48.75" customHeight="1" x14ac:dyDescent="0.25">
      <c r="A40" s="13" t="s">
        <v>162</v>
      </c>
      <c r="B40" s="20" t="s">
        <v>32</v>
      </c>
      <c r="C40" s="21" t="s">
        <v>36</v>
      </c>
      <c r="D40" s="22" t="s">
        <v>39</v>
      </c>
      <c r="E40" s="29">
        <v>35</v>
      </c>
      <c r="F40" s="14"/>
      <c r="G40" s="14">
        <f>F40*E40</f>
        <v>0</v>
      </c>
    </row>
    <row r="41" spans="1:7" ht="47.25" x14ac:dyDescent="0.25">
      <c r="A41" s="13" t="s">
        <v>163</v>
      </c>
      <c r="B41" s="20" t="s">
        <v>33</v>
      </c>
      <c r="C41" s="21" t="s">
        <v>37</v>
      </c>
      <c r="D41" s="22" t="s">
        <v>40</v>
      </c>
      <c r="E41" s="29">
        <v>0.04</v>
      </c>
      <c r="F41" s="14"/>
      <c r="G41" s="14">
        <f>F41*E41</f>
        <v>0</v>
      </c>
    </row>
    <row r="42" spans="1:7" ht="48.75" customHeight="1" x14ac:dyDescent="0.25">
      <c r="A42" s="13" t="s">
        <v>164</v>
      </c>
      <c r="B42" s="20" t="s">
        <v>34</v>
      </c>
      <c r="C42" s="21" t="s">
        <v>38</v>
      </c>
      <c r="D42" s="22" t="s">
        <v>41</v>
      </c>
      <c r="E42" s="29">
        <v>350</v>
      </c>
      <c r="F42" s="14"/>
      <c r="G42" s="14">
        <f>F42*E42</f>
        <v>0</v>
      </c>
    </row>
    <row r="43" spans="1:7" s="16" customFormat="1" ht="35.25" customHeight="1" x14ac:dyDescent="0.25">
      <c r="A43" s="13" t="s">
        <v>165</v>
      </c>
      <c r="B43" s="20" t="s">
        <v>52</v>
      </c>
      <c r="C43" s="34" t="s">
        <v>60</v>
      </c>
      <c r="D43" s="35" t="s">
        <v>28</v>
      </c>
      <c r="E43" s="35">
        <v>6</v>
      </c>
      <c r="F43" s="34"/>
      <c r="G43" s="14">
        <f>F43*E43</f>
        <v>0</v>
      </c>
    </row>
    <row r="44" spans="1:7" s="16" customFormat="1" ht="35.25" customHeight="1" x14ac:dyDescent="0.25">
      <c r="A44" s="13" t="s">
        <v>166</v>
      </c>
      <c r="B44" s="20" t="s">
        <v>53</v>
      </c>
      <c r="C44" s="34" t="s">
        <v>61</v>
      </c>
      <c r="D44" s="35" t="s">
        <v>28</v>
      </c>
      <c r="E44" s="35">
        <v>36</v>
      </c>
      <c r="F44" s="34"/>
      <c r="G44" s="14">
        <f>F44*E44</f>
        <v>0</v>
      </c>
    </row>
    <row r="45" spans="1:7" s="16" customFormat="1" ht="35.25" customHeight="1" x14ac:dyDescent="0.25">
      <c r="A45" s="13" t="s">
        <v>167</v>
      </c>
      <c r="B45" s="20" t="s">
        <v>54</v>
      </c>
      <c r="C45" s="34" t="s">
        <v>62</v>
      </c>
      <c r="D45" s="35" t="s">
        <v>28</v>
      </c>
      <c r="E45" s="35">
        <v>2</v>
      </c>
      <c r="F45" s="34"/>
      <c r="G45" s="14">
        <f>F45*E45</f>
        <v>0</v>
      </c>
    </row>
    <row r="46" spans="1:7" s="16" customFormat="1" ht="35.25" customHeight="1" x14ac:dyDescent="0.25">
      <c r="A46" s="13" t="s">
        <v>168</v>
      </c>
      <c r="B46" s="20" t="s">
        <v>55</v>
      </c>
      <c r="C46" s="34" t="s">
        <v>63</v>
      </c>
      <c r="D46" s="35" t="s">
        <v>41</v>
      </c>
      <c r="E46" s="35">
        <v>14.2</v>
      </c>
      <c r="F46" s="34"/>
      <c r="G46" s="14">
        <f>F46*E46</f>
        <v>0</v>
      </c>
    </row>
    <row r="47" spans="1:7" s="16" customFormat="1" ht="35.25" customHeight="1" x14ac:dyDescent="0.25">
      <c r="A47" s="13" t="s">
        <v>169</v>
      </c>
      <c r="B47" s="20" t="s">
        <v>56</v>
      </c>
      <c r="C47" s="34" t="s">
        <v>64</v>
      </c>
      <c r="D47" s="35" t="s">
        <v>41</v>
      </c>
      <c r="E47" s="35">
        <v>18</v>
      </c>
      <c r="F47" s="34"/>
      <c r="G47" s="14">
        <f>F47*E47</f>
        <v>0</v>
      </c>
    </row>
    <row r="48" spans="1:7" s="16" customFormat="1" ht="35.25" customHeight="1" x14ac:dyDescent="0.25">
      <c r="A48" s="13" t="s">
        <v>170</v>
      </c>
      <c r="B48" s="20" t="s">
        <v>57</v>
      </c>
      <c r="C48" s="34" t="s">
        <v>65</v>
      </c>
      <c r="D48" s="35" t="s">
        <v>41</v>
      </c>
      <c r="E48" s="35">
        <v>19</v>
      </c>
      <c r="F48" s="34"/>
      <c r="G48" s="14">
        <f>F48*E48</f>
        <v>0</v>
      </c>
    </row>
    <row r="49" spans="1:7" s="16" customFormat="1" ht="35.25" customHeight="1" x14ac:dyDescent="0.25">
      <c r="A49" s="13" t="s">
        <v>171</v>
      </c>
      <c r="B49" s="20" t="s">
        <v>58</v>
      </c>
      <c r="C49" s="34" t="s">
        <v>66</v>
      </c>
      <c r="D49" s="35" t="s">
        <v>40</v>
      </c>
      <c r="E49" s="35" t="s">
        <v>68</v>
      </c>
      <c r="F49" s="34"/>
      <c r="G49" s="14">
        <f>F49*E49</f>
        <v>0</v>
      </c>
    </row>
    <row r="50" spans="1:7" s="16" customFormat="1" ht="35.25" customHeight="1" x14ac:dyDescent="0.25">
      <c r="A50" s="13" t="s">
        <v>172</v>
      </c>
      <c r="B50" s="20" t="s">
        <v>59</v>
      </c>
      <c r="C50" s="34" t="s">
        <v>67</v>
      </c>
      <c r="D50" s="35" t="s">
        <v>41</v>
      </c>
      <c r="E50" s="35">
        <v>265</v>
      </c>
      <c r="F50" s="34"/>
      <c r="G50" s="14">
        <f>F50*E50</f>
        <v>0</v>
      </c>
    </row>
    <row r="51" spans="1:7" s="16" customFormat="1" ht="35.25" customHeight="1" x14ac:dyDescent="0.25">
      <c r="A51" s="13" t="s">
        <v>173</v>
      </c>
      <c r="B51" s="20" t="s">
        <v>69</v>
      </c>
      <c r="C51" s="34" t="s">
        <v>76</v>
      </c>
      <c r="D51" s="35" t="s">
        <v>28</v>
      </c>
      <c r="E51" s="35">
        <v>6</v>
      </c>
      <c r="F51" s="34"/>
      <c r="G51" s="14">
        <f>F51*E51</f>
        <v>0</v>
      </c>
    </row>
    <row r="52" spans="1:7" ht="48.75" customHeight="1" x14ac:dyDescent="0.25">
      <c r="A52" s="13" t="s">
        <v>174</v>
      </c>
      <c r="B52" s="20" t="s">
        <v>70</v>
      </c>
      <c r="C52" s="21" t="s">
        <v>77</v>
      </c>
      <c r="D52" s="22" t="s">
        <v>28</v>
      </c>
      <c r="E52" s="29">
        <v>36</v>
      </c>
      <c r="F52" s="14"/>
      <c r="G52" s="14">
        <f>F52*E52</f>
        <v>0</v>
      </c>
    </row>
    <row r="53" spans="1:7" ht="48.75" customHeight="1" x14ac:dyDescent="0.25">
      <c r="A53" s="13" t="s">
        <v>175</v>
      </c>
      <c r="B53" s="20" t="s">
        <v>71</v>
      </c>
      <c r="C53" s="21" t="s">
        <v>78</v>
      </c>
      <c r="D53" s="22" t="s">
        <v>28</v>
      </c>
      <c r="E53" s="29">
        <v>2</v>
      </c>
      <c r="F53" s="14"/>
      <c r="G53" s="14">
        <f>F53*E53</f>
        <v>0</v>
      </c>
    </row>
    <row r="54" spans="1:7" ht="48.75" customHeight="1" x14ac:dyDescent="0.25">
      <c r="A54" s="13" t="s">
        <v>176</v>
      </c>
      <c r="B54" s="20" t="s">
        <v>72</v>
      </c>
      <c r="C54" s="21" t="s">
        <v>79</v>
      </c>
      <c r="D54" s="22" t="s">
        <v>41</v>
      </c>
      <c r="E54" s="29">
        <v>14.2</v>
      </c>
      <c r="F54" s="14"/>
      <c r="G54" s="14">
        <f>F54*E54</f>
        <v>0</v>
      </c>
    </row>
    <row r="55" spans="1:7" ht="48.75" customHeight="1" x14ac:dyDescent="0.25">
      <c r="A55" s="13" t="s">
        <v>177</v>
      </c>
      <c r="B55" s="20" t="s">
        <v>73</v>
      </c>
      <c r="C55" s="21" t="s">
        <v>80</v>
      </c>
      <c r="D55" s="22" t="s">
        <v>41</v>
      </c>
      <c r="E55" s="29">
        <v>18</v>
      </c>
      <c r="F55" s="14"/>
      <c r="G55" s="14">
        <f>F55*E55</f>
        <v>0</v>
      </c>
    </row>
    <row r="56" spans="1:7" ht="48.75" customHeight="1" x14ac:dyDescent="0.25">
      <c r="A56" s="13" t="s">
        <v>178</v>
      </c>
      <c r="B56" s="20" t="s">
        <v>74</v>
      </c>
      <c r="C56" s="21" t="s">
        <v>81</v>
      </c>
      <c r="D56" s="22" t="s">
        <v>41</v>
      </c>
      <c r="E56" s="29">
        <v>19</v>
      </c>
      <c r="F56" s="14"/>
      <c r="G56" s="14">
        <f>F56*E56</f>
        <v>0</v>
      </c>
    </row>
    <row r="57" spans="1:7" ht="48.75" customHeight="1" x14ac:dyDescent="0.25">
      <c r="A57" s="13" t="s">
        <v>179</v>
      </c>
      <c r="B57" s="20" t="s">
        <v>75</v>
      </c>
      <c r="C57" s="21" t="s">
        <v>82</v>
      </c>
      <c r="D57" s="22" t="s">
        <v>41</v>
      </c>
      <c r="E57" s="29">
        <v>265</v>
      </c>
      <c r="F57" s="14"/>
      <c r="G57" s="14">
        <f>F57*E57</f>
        <v>0</v>
      </c>
    </row>
    <row r="58" spans="1:7" ht="47.25" x14ac:dyDescent="0.25">
      <c r="A58" s="13" t="s">
        <v>180</v>
      </c>
      <c r="B58" s="20" t="s">
        <v>29</v>
      </c>
      <c r="C58" s="21" t="s">
        <v>30</v>
      </c>
      <c r="D58" s="22" t="s">
        <v>28</v>
      </c>
      <c r="E58" s="29">
        <v>1</v>
      </c>
      <c r="F58" s="14"/>
      <c r="G58" s="14">
        <f t="shared" ref="G58:G69" si="0">F58*E58</f>
        <v>0</v>
      </c>
    </row>
    <row r="59" spans="1:7" ht="16.5" customHeight="1" x14ac:dyDescent="0.25">
      <c r="A59" s="64" t="s">
        <v>195</v>
      </c>
      <c r="B59" s="65"/>
      <c r="C59" s="65"/>
      <c r="D59" s="65"/>
      <c r="E59" s="65"/>
      <c r="F59" s="65"/>
      <c r="G59" s="43">
        <f>SUM(G38:G58)</f>
        <v>0</v>
      </c>
    </row>
    <row r="60" spans="1:7" ht="15" customHeight="1" x14ac:dyDescent="0.25">
      <c r="A60" s="58" t="s">
        <v>190</v>
      </c>
      <c r="B60" s="59"/>
      <c r="C60" s="59"/>
      <c r="D60" s="59"/>
      <c r="E60" s="60"/>
      <c r="F60" s="42"/>
      <c r="G60" s="42"/>
    </row>
    <row r="61" spans="1:7" ht="48.75" customHeight="1" x14ac:dyDescent="0.25">
      <c r="A61" s="13" t="s">
        <v>181</v>
      </c>
      <c r="B61" s="20" t="s">
        <v>29</v>
      </c>
      <c r="C61" s="34" t="s">
        <v>42</v>
      </c>
      <c r="D61" s="35" t="s">
        <v>51</v>
      </c>
      <c r="E61" s="35">
        <v>3</v>
      </c>
      <c r="F61" s="34"/>
      <c r="G61" s="14">
        <f t="shared" si="0"/>
        <v>0</v>
      </c>
    </row>
    <row r="62" spans="1:7" ht="48.75" customHeight="1" x14ac:dyDescent="0.25">
      <c r="A62" s="13" t="s">
        <v>182</v>
      </c>
      <c r="B62" s="20" t="s">
        <v>29</v>
      </c>
      <c r="C62" s="34" t="s">
        <v>43</v>
      </c>
      <c r="D62" s="35" t="s">
        <v>51</v>
      </c>
      <c r="E62" s="35">
        <v>3</v>
      </c>
      <c r="F62" s="34"/>
      <c r="G62" s="14">
        <f t="shared" si="0"/>
        <v>0</v>
      </c>
    </row>
    <row r="63" spans="1:7" ht="48.75" customHeight="1" x14ac:dyDescent="0.25">
      <c r="A63" s="13" t="s">
        <v>183</v>
      </c>
      <c r="B63" s="20" t="s">
        <v>29</v>
      </c>
      <c r="C63" s="34" t="s">
        <v>44</v>
      </c>
      <c r="D63" s="35" t="s">
        <v>51</v>
      </c>
      <c r="E63" s="35">
        <v>3</v>
      </c>
      <c r="F63" s="34"/>
      <c r="G63" s="14">
        <f t="shared" si="0"/>
        <v>0</v>
      </c>
    </row>
    <row r="64" spans="1:7" ht="48.75" customHeight="1" x14ac:dyDescent="0.25">
      <c r="A64" s="13" t="s">
        <v>184</v>
      </c>
      <c r="B64" s="20" t="s">
        <v>29</v>
      </c>
      <c r="C64" s="34" t="s">
        <v>45</v>
      </c>
      <c r="D64" s="35" t="s">
        <v>51</v>
      </c>
      <c r="E64" s="35">
        <v>1</v>
      </c>
      <c r="F64" s="34"/>
      <c r="G64" s="14">
        <f t="shared" si="0"/>
        <v>0</v>
      </c>
    </row>
    <row r="65" spans="1:7" ht="48.75" customHeight="1" x14ac:dyDescent="0.25">
      <c r="A65" s="13" t="s">
        <v>185</v>
      </c>
      <c r="B65" s="20" t="s">
        <v>29</v>
      </c>
      <c r="C65" s="34" t="s">
        <v>46</v>
      </c>
      <c r="D65" s="35" t="s">
        <v>51</v>
      </c>
      <c r="E65" s="35">
        <v>3</v>
      </c>
      <c r="F65" s="34"/>
      <c r="G65" s="14">
        <f t="shared" si="0"/>
        <v>0</v>
      </c>
    </row>
    <row r="66" spans="1:7" ht="48.75" customHeight="1" x14ac:dyDescent="0.25">
      <c r="A66" s="13" t="s">
        <v>186</v>
      </c>
      <c r="B66" s="20" t="s">
        <v>29</v>
      </c>
      <c r="C66" s="34" t="s">
        <v>47</v>
      </c>
      <c r="D66" s="35" t="s">
        <v>51</v>
      </c>
      <c r="E66" s="35">
        <v>1</v>
      </c>
      <c r="F66" s="34"/>
      <c r="G66" s="14">
        <f t="shared" si="0"/>
        <v>0</v>
      </c>
    </row>
    <row r="67" spans="1:7" ht="33.75" customHeight="1" x14ac:dyDescent="0.25">
      <c r="A67" s="13" t="s">
        <v>187</v>
      </c>
      <c r="B67" s="20" t="s">
        <v>29</v>
      </c>
      <c r="C67" s="34" t="s">
        <v>48</v>
      </c>
      <c r="D67" s="35" t="s">
        <v>51</v>
      </c>
      <c r="E67" s="35">
        <v>1</v>
      </c>
      <c r="F67" s="34"/>
      <c r="G67" s="14">
        <f t="shared" si="0"/>
        <v>0</v>
      </c>
    </row>
    <row r="68" spans="1:7" s="16" customFormat="1" ht="31.5" x14ac:dyDescent="0.25">
      <c r="A68" s="13" t="s">
        <v>188</v>
      </c>
      <c r="B68" s="20" t="s">
        <v>29</v>
      </c>
      <c r="C68" s="34" t="s">
        <v>49</v>
      </c>
      <c r="D68" s="35" t="s">
        <v>51</v>
      </c>
      <c r="E68" s="35">
        <v>15</v>
      </c>
      <c r="F68" s="34"/>
      <c r="G68" s="14">
        <f t="shared" si="0"/>
        <v>0</v>
      </c>
    </row>
    <row r="69" spans="1:7" s="16" customFormat="1" ht="35.25" customHeight="1" x14ac:dyDescent="0.25">
      <c r="A69" s="13" t="s">
        <v>189</v>
      </c>
      <c r="B69" s="20" t="s">
        <v>29</v>
      </c>
      <c r="C69" s="34" t="s">
        <v>50</v>
      </c>
      <c r="D69" s="35" t="s">
        <v>28</v>
      </c>
      <c r="E69" s="35">
        <v>34</v>
      </c>
      <c r="F69" s="34"/>
      <c r="G69" s="14">
        <f t="shared" si="0"/>
        <v>0</v>
      </c>
    </row>
    <row r="70" spans="1:7" ht="16.5" customHeight="1" x14ac:dyDescent="0.25">
      <c r="A70" s="64" t="s">
        <v>196</v>
      </c>
      <c r="B70" s="65"/>
      <c r="C70" s="65"/>
      <c r="D70" s="65"/>
      <c r="E70" s="65"/>
      <c r="F70" s="65"/>
      <c r="G70" s="43">
        <f>SUM(G61:G69)</f>
        <v>0</v>
      </c>
    </row>
    <row r="71" spans="1:7" s="16" customFormat="1" ht="15.75" customHeight="1" x14ac:dyDescent="0.25">
      <c r="A71" s="61" t="s">
        <v>191</v>
      </c>
      <c r="B71" s="62"/>
      <c r="C71" s="62"/>
      <c r="D71" s="62"/>
      <c r="E71" s="63"/>
      <c r="F71" s="40"/>
      <c r="G71" s="36"/>
    </row>
    <row r="72" spans="1:7" s="16" customFormat="1" ht="31.5" x14ac:dyDescent="0.25">
      <c r="A72" s="13" t="s">
        <v>197</v>
      </c>
      <c r="B72" s="20" t="s">
        <v>83</v>
      </c>
      <c r="C72" s="21" t="s">
        <v>84</v>
      </c>
      <c r="D72" s="22" t="s">
        <v>85</v>
      </c>
      <c r="E72" s="41">
        <v>5.0999999999999997E-2</v>
      </c>
      <c r="F72" s="15"/>
      <c r="G72" s="14">
        <f>F72*E72</f>
        <v>0</v>
      </c>
    </row>
    <row r="73" spans="1:7" s="16" customFormat="1" ht="126" x14ac:dyDescent="0.25">
      <c r="A73" s="13" t="s">
        <v>198</v>
      </c>
      <c r="B73" s="20" t="s">
        <v>86</v>
      </c>
      <c r="C73" s="21" t="s">
        <v>87</v>
      </c>
      <c r="D73" s="22" t="s">
        <v>39</v>
      </c>
      <c r="E73" s="29">
        <v>26.5</v>
      </c>
      <c r="F73" s="15"/>
      <c r="G73" s="14">
        <f t="shared" ref="G73:G100" si="1">F73*E73</f>
        <v>0</v>
      </c>
    </row>
    <row r="74" spans="1:7" s="16" customFormat="1" ht="47.25" x14ac:dyDescent="0.25">
      <c r="A74" s="13" t="s">
        <v>199</v>
      </c>
      <c r="B74" s="20" t="s">
        <v>88</v>
      </c>
      <c r="C74" s="21" t="s">
        <v>89</v>
      </c>
      <c r="D74" s="22" t="s">
        <v>41</v>
      </c>
      <c r="E74" s="29">
        <v>105</v>
      </c>
      <c r="F74" s="15"/>
      <c r="G74" s="14">
        <f t="shared" si="1"/>
        <v>0</v>
      </c>
    </row>
    <row r="75" spans="1:7" s="16" customFormat="1" ht="31.5" x14ac:dyDescent="0.25">
      <c r="A75" s="13" t="s">
        <v>200</v>
      </c>
      <c r="B75" s="20" t="s">
        <v>90</v>
      </c>
      <c r="C75" s="21" t="s">
        <v>91</v>
      </c>
      <c r="D75" s="22" t="s">
        <v>92</v>
      </c>
      <c r="E75" s="29">
        <v>4.4000000000000004</v>
      </c>
      <c r="F75" s="15"/>
      <c r="G75" s="14">
        <f t="shared" si="1"/>
        <v>0</v>
      </c>
    </row>
    <row r="76" spans="1:7" s="16" customFormat="1" ht="31.5" x14ac:dyDescent="0.25">
      <c r="A76" s="13" t="s">
        <v>201</v>
      </c>
      <c r="B76" s="20" t="s">
        <v>93</v>
      </c>
      <c r="C76" s="21" t="s">
        <v>98</v>
      </c>
      <c r="D76" s="22" t="s">
        <v>92</v>
      </c>
      <c r="E76" s="29">
        <v>125</v>
      </c>
      <c r="F76" s="15"/>
      <c r="G76" s="14">
        <f t="shared" si="1"/>
        <v>0</v>
      </c>
    </row>
    <row r="77" spans="1:7" s="16" customFormat="1" ht="47.25" x14ac:dyDescent="0.25">
      <c r="A77" s="13" t="s">
        <v>202</v>
      </c>
      <c r="B77" s="20" t="s">
        <v>94</v>
      </c>
      <c r="C77" s="21" t="s">
        <v>99</v>
      </c>
      <c r="D77" s="22" t="s">
        <v>39</v>
      </c>
      <c r="E77" s="29">
        <v>0.24</v>
      </c>
      <c r="F77" s="15"/>
      <c r="G77" s="14">
        <f t="shared" si="1"/>
        <v>0</v>
      </c>
    </row>
    <row r="78" spans="1:7" s="16" customFormat="1" ht="31.5" x14ac:dyDescent="0.25">
      <c r="A78" s="13" t="s">
        <v>203</v>
      </c>
      <c r="B78" s="20" t="s">
        <v>95</v>
      </c>
      <c r="C78" s="21" t="s">
        <v>100</v>
      </c>
      <c r="D78" s="22" t="s">
        <v>39</v>
      </c>
      <c r="E78" s="29">
        <v>4</v>
      </c>
      <c r="F78" s="15"/>
      <c r="G78" s="14">
        <f t="shared" si="1"/>
        <v>0</v>
      </c>
    </row>
    <row r="79" spans="1:7" s="16" customFormat="1" ht="47.25" x14ac:dyDescent="0.25">
      <c r="A79" s="13" t="s">
        <v>204</v>
      </c>
      <c r="B79" s="20" t="s">
        <v>96</v>
      </c>
      <c r="C79" s="21" t="s">
        <v>101</v>
      </c>
      <c r="D79" s="22" t="s">
        <v>92</v>
      </c>
      <c r="E79" s="29">
        <v>4.4000000000000004</v>
      </c>
      <c r="F79" s="15"/>
      <c r="G79" s="14">
        <f t="shared" si="1"/>
        <v>0</v>
      </c>
    </row>
    <row r="80" spans="1:7" s="16" customFormat="1" ht="47.25" x14ac:dyDescent="0.25">
      <c r="A80" s="13" t="s">
        <v>205</v>
      </c>
      <c r="B80" s="20" t="s">
        <v>97</v>
      </c>
      <c r="C80" s="21" t="s">
        <v>102</v>
      </c>
      <c r="D80" s="22" t="s">
        <v>92</v>
      </c>
      <c r="E80" s="29">
        <v>125</v>
      </c>
      <c r="F80" s="15"/>
      <c r="G80" s="14">
        <f t="shared" si="1"/>
        <v>0</v>
      </c>
    </row>
    <row r="81" spans="1:7" s="16" customFormat="1" ht="47.25" x14ac:dyDescent="0.25">
      <c r="A81" s="13" t="s">
        <v>206</v>
      </c>
      <c r="B81" s="20" t="s">
        <v>103</v>
      </c>
      <c r="C81" s="21" t="s">
        <v>108</v>
      </c>
      <c r="D81" s="22" t="s">
        <v>41</v>
      </c>
      <c r="E81" s="29">
        <v>34</v>
      </c>
      <c r="F81" s="15"/>
      <c r="G81" s="14">
        <f t="shared" si="1"/>
        <v>0</v>
      </c>
    </row>
    <row r="82" spans="1:7" s="16" customFormat="1" ht="47.25" x14ac:dyDescent="0.25">
      <c r="A82" s="13" t="s">
        <v>207</v>
      </c>
      <c r="B82" s="20" t="s">
        <v>104</v>
      </c>
      <c r="C82" s="21" t="s">
        <v>109</v>
      </c>
      <c r="D82" s="22" t="s">
        <v>41</v>
      </c>
      <c r="E82" s="29">
        <v>16.2</v>
      </c>
      <c r="F82" s="15"/>
      <c r="G82" s="14">
        <f t="shared" si="1"/>
        <v>0</v>
      </c>
    </row>
    <row r="83" spans="1:7" s="16" customFormat="1" ht="47.25" x14ac:dyDescent="0.25">
      <c r="A83" s="13" t="s">
        <v>208</v>
      </c>
      <c r="B83" s="20" t="s">
        <v>105</v>
      </c>
      <c r="C83" s="21" t="s">
        <v>110</v>
      </c>
      <c r="D83" s="22" t="s">
        <v>41</v>
      </c>
      <c r="E83" s="29">
        <v>16.2</v>
      </c>
      <c r="F83" s="15"/>
      <c r="G83" s="14">
        <f t="shared" si="1"/>
        <v>0</v>
      </c>
    </row>
    <row r="84" spans="1:7" s="16" customFormat="1" ht="47.25" x14ac:dyDescent="0.25">
      <c r="A84" s="13" t="s">
        <v>209</v>
      </c>
      <c r="B84" s="20" t="s">
        <v>105</v>
      </c>
      <c r="C84" s="21" t="s">
        <v>111</v>
      </c>
      <c r="D84" s="22" t="s">
        <v>41</v>
      </c>
      <c r="E84" s="29">
        <v>1.4</v>
      </c>
      <c r="F84" s="15"/>
      <c r="G84" s="14">
        <f t="shared" si="1"/>
        <v>0</v>
      </c>
    </row>
    <row r="85" spans="1:7" s="16" customFormat="1" ht="47.25" x14ac:dyDescent="0.25">
      <c r="A85" s="13" t="s">
        <v>210</v>
      </c>
      <c r="B85" s="20" t="s">
        <v>106</v>
      </c>
      <c r="C85" s="21" t="s">
        <v>112</v>
      </c>
      <c r="D85" s="22" t="s">
        <v>41</v>
      </c>
      <c r="E85" s="29">
        <v>68.599999999999994</v>
      </c>
      <c r="F85" s="15"/>
      <c r="G85" s="14">
        <f t="shared" si="1"/>
        <v>0</v>
      </c>
    </row>
    <row r="86" spans="1:7" s="16" customFormat="1" ht="47.25" x14ac:dyDescent="0.25">
      <c r="A86" s="13" t="s">
        <v>211</v>
      </c>
      <c r="B86" s="20" t="s">
        <v>107</v>
      </c>
      <c r="C86" s="21" t="s">
        <v>113</v>
      </c>
      <c r="D86" s="22" t="s">
        <v>41</v>
      </c>
      <c r="E86" s="29">
        <v>16.2</v>
      </c>
      <c r="F86" s="15"/>
      <c r="G86" s="14">
        <f t="shared" si="1"/>
        <v>0</v>
      </c>
    </row>
    <row r="87" spans="1:7" s="16" customFormat="1" ht="31.5" x14ac:dyDescent="0.25">
      <c r="A87" s="13" t="s">
        <v>212</v>
      </c>
      <c r="B87" s="20" t="s">
        <v>114</v>
      </c>
      <c r="C87" s="21" t="s">
        <v>118</v>
      </c>
      <c r="D87" s="22" t="s">
        <v>41</v>
      </c>
      <c r="E87" s="29">
        <v>68.599999999999994</v>
      </c>
      <c r="F87" s="15"/>
      <c r="G87" s="14">
        <f t="shared" si="1"/>
        <v>0</v>
      </c>
    </row>
    <row r="88" spans="1:7" s="16" customFormat="1" ht="47.25" x14ac:dyDescent="0.25">
      <c r="A88" s="13" t="s">
        <v>213</v>
      </c>
      <c r="B88" s="20" t="s">
        <v>115</v>
      </c>
      <c r="C88" s="21" t="s">
        <v>119</v>
      </c>
      <c r="D88" s="22" t="s">
        <v>41</v>
      </c>
      <c r="E88" s="29">
        <v>17.600000000000001</v>
      </c>
      <c r="F88" s="15"/>
      <c r="G88" s="14">
        <f t="shared" si="1"/>
        <v>0</v>
      </c>
    </row>
    <row r="89" spans="1:7" s="16" customFormat="1" ht="47.25" x14ac:dyDescent="0.25">
      <c r="A89" s="13" t="s">
        <v>214</v>
      </c>
      <c r="B89" s="20" t="s">
        <v>29</v>
      </c>
      <c r="C89" s="21" t="s">
        <v>120</v>
      </c>
      <c r="D89" s="22" t="s">
        <v>41</v>
      </c>
      <c r="E89" s="29">
        <v>1.4</v>
      </c>
      <c r="F89" s="15"/>
      <c r="G89" s="14">
        <f t="shared" si="1"/>
        <v>0</v>
      </c>
    </row>
    <row r="90" spans="1:7" s="16" customFormat="1" ht="31.5" x14ac:dyDescent="0.25">
      <c r="A90" s="13" t="s">
        <v>215</v>
      </c>
      <c r="B90" s="20" t="s">
        <v>29</v>
      </c>
      <c r="C90" s="21" t="s">
        <v>121</v>
      </c>
      <c r="D90" s="22" t="s">
        <v>41</v>
      </c>
      <c r="E90" s="29">
        <v>2.25</v>
      </c>
      <c r="F90" s="15"/>
      <c r="G90" s="14">
        <f t="shared" si="1"/>
        <v>0</v>
      </c>
    </row>
    <row r="91" spans="1:7" s="16" customFormat="1" ht="47.25" x14ac:dyDescent="0.25">
      <c r="A91" s="13" t="s">
        <v>216</v>
      </c>
      <c r="B91" s="20" t="s">
        <v>116</v>
      </c>
      <c r="C91" s="21" t="s">
        <v>122</v>
      </c>
      <c r="D91" s="22" t="s">
        <v>39</v>
      </c>
      <c r="E91" s="29">
        <v>0.13500000000000001</v>
      </c>
      <c r="F91" s="15"/>
      <c r="G91" s="14">
        <f t="shared" si="1"/>
        <v>0</v>
      </c>
    </row>
    <row r="92" spans="1:7" s="16" customFormat="1" ht="47.25" x14ac:dyDescent="0.25">
      <c r="A92" s="13" t="s">
        <v>217</v>
      </c>
      <c r="B92" s="20" t="s">
        <v>116</v>
      </c>
      <c r="C92" s="21" t="s">
        <v>123</v>
      </c>
      <c r="D92" s="22" t="s">
        <v>39</v>
      </c>
      <c r="E92" s="29">
        <v>0.14000000000000001</v>
      </c>
      <c r="F92" s="15"/>
      <c r="G92" s="14">
        <f t="shared" si="1"/>
        <v>0</v>
      </c>
    </row>
    <row r="93" spans="1:7" s="16" customFormat="1" ht="47.25" x14ac:dyDescent="0.25">
      <c r="A93" s="13" t="s">
        <v>218</v>
      </c>
      <c r="B93" s="20" t="s">
        <v>116</v>
      </c>
      <c r="C93" s="21" t="s">
        <v>124</v>
      </c>
      <c r="D93" s="22" t="s">
        <v>39</v>
      </c>
      <c r="E93" s="29">
        <v>0.14000000000000001</v>
      </c>
      <c r="F93" s="15"/>
      <c r="G93" s="14">
        <f t="shared" si="1"/>
        <v>0</v>
      </c>
    </row>
    <row r="94" spans="1:7" s="16" customFormat="1" ht="47.25" x14ac:dyDescent="0.25">
      <c r="A94" s="13" t="s">
        <v>219</v>
      </c>
      <c r="B94" s="20" t="s">
        <v>116</v>
      </c>
      <c r="C94" s="21" t="s">
        <v>125</v>
      </c>
      <c r="D94" s="22" t="s">
        <v>39</v>
      </c>
      <c r="E94" s="29">
        <v>0.14000000000000001</v>
      </c>
      <c r="F94" s="15"/>
      <c r="G94" s="14">
        <f t="shared" si="1"/>
        <v>0</v>
      </c>
    </row>
    <row r="95" spans="1:7" s="16" customFormat="1" ht="47.25" x14ac:dyDescent="0.25">
      <c r="A95" s="13" t="s">
        <v>220</v>
      </c>
      <c r="B95" s="20" t="s">
        <v>117</v>
      </c>
      <c r="C95" s="21" t="s">
        <v>126</v>
      </c>
      <c r="D95" s="22" t="s">
        <v>39</v>
      </c>
      <c r="E95" s="29">
        <v>0.14000000000000001</v>
      </c>
      <c r="F95" s="15"/>
      <c r="G95" s="14">
        <f t="shared" si="1"/>
        <v>0</v>
      </c>
    </row>
    <row r="96" spans="1:7" s="16" customFormat="1" ht="47.25" x14ac:dyDescent="0.25">
      <c r="A96" s="13" t="s">
        <v>221</v>
      </c>
      <c r="B96" s="20" t="s">
        <v>116</v>
      </c>
      <c r="C96" s="21" t="s">
        <v>127</v>
      </c>
      <c r="D96" s="22" t="s">
        <v>39</v>
      </c>
      <c r="E96" s="29">
        <v>0.14000000000000001</v>
      </c>
      <c r="F96" s="15"/>
      <c r="G96" s="14">
        <f t="shared" si="1"/>
        <v>0</v>
      </c>
    </row>
    <row r="97" spans="1:7" s="16" customFormat="1" ht="47.25" x14ac:dyDescent="0.25">
      <c r="A97" s="13" t="s">
        <v>222</v>
      </c>
      <c r="B97" s="20" t="s">
        <v>116</v>
      </c>
      <c r="C97" s="21" t="s">
        <v>128</v>
      </c>
      <c r="D97" s="22" t="s">
        <v>39</v>
      </c>
      <c r="E97" s="29">
        <v>0.14000000000000001</v>
      </c>
      <c r="F97" s="15"/>
      <c r="G97" s="14">
        <f t="shared" si="1"/>
        <v>0</v>
      </c>
    </row>
    <row r="98" spans="1:7" s="16" customFormat="1" ht="31.5" x14ac:dyDescent="0.25">
      <c r="A98" s="13" t="s">
        <v>223</v>
      </c>
      <c r="B98" s="20" t="s">
        <v>29</v>
      </c>
      <c r="C98" s="21" t="s">
        <v>129</v>
      </c>
      <c r="D98" s="22" t="s">
        <v>41</v>
      </c>
      <c r="E98" s="29">
        <v>1.4</v>
      </c>
      <c r="F98" s="15"/>
      <c r="G98" s="14">
        <f t="shared" si="1"/>
        <v>0</v>
      </c>
    </row>
    <row r="99" spans="1:7" s="16" customFormat="1" ht="31.5" x14ac:dyDescent="0.25">
      <c r="A99" s="13" t="s">
        <v>224</v>
      </c>
      <c r="B99" s="20" t="s">
        <v>29</v>
      </c>
      <c r="C99" s="21" t="s">
        <v>130</v>
      </c>
      <c r="D99" s="22" t="s">
        <v>41</v>
      </c>
      <c r="E99" s="29">
        <v>1.4</v>
      </c>
      <c r="F99" s="15"/>
      <c r="G99" s="14">
        <f t="shared" si="1"/>
        <v>0</v>
      </c>
    </row>
    <row r="100" spans="1:7" s="16" customFormat="1" ht="16.5" customHeight="1" x14ac:dyDescent="0.25">
      <c r="A100" s="13" t="s">
        <v>225</v>
      </c>
      <c r="B100" s="20" t="s">
        <v>29</v>
      </c>
      <c r="C100" s="21" t="s">
        <v>131</v>
      </c>
      <c r="D100" s="22" t="s">
        <v>85</v>
      </c>
      <c r="E100" s="41">
        <v>5.0999999999999997E-2</v>
      </c>
      <c r="F100" s="15"/>
      <c r="G100" s="14">
        <f t="shared" si="1"/>
        <v>0</v>
      </c>
    </row>
    <row r="101" spans="1:7" s="16" customFormat="1" ht="16.5" customHeight="1" x14ac:dyDescent="0.25">
      <c r="A101" s="82" t="s">
        <v>132</v>
      </c>
      <c r="B101" s="83"/>
      <c r="C101" s="83"/>
      <c r="D101" s="83"/>
      <c r="E101" s="83"/>
      <c r="F101" s="83"/>
      <c r="G101" s="37">
        <f>SUM(G72:G100)</f>
        <v>0</v>
      </c>
    </row>
    <row r="102" spans="1:7" s="16" customFormat="1" ht="15.75" customHeight="1" x14ac:dyDescent="0.25">
      <c r="A102" s="84" t="s">
        <v>192</v>
      </c>
      <c r="B102" s="85"/>
      <c r="C102" s="85"/>
      <c r="D102" s="85"/>
      <c r="E102" s="86"/>
      <c r="F102" s="44"/>
      <c r="G102" s="45"/>
    </row>
    <row r="103" spans="1:7" s="16" customFormat="1" ht="49.5" customHeight="1" x14ac:dyDescent="0.25">
      <c r="A103" s="13" t="s">
        <v>226</v>
      </c>
      <c r="B103" s="20" t="s">
        <v>136</v>
      </c>
      <c r="C103" s="21" t="s">
        <v>135</v>
      </c>
      <c r="D103" s="22" t="s">
        <v>85</v>
      </c>
      <c r="E103" s="41">
        <v>0.1</v>
      </c>
      <c r="F103" s="15"/>
      <c r="G103" s="14">
        <f>F103*E103</f>
        <v>0</v>
      </c>
    </row>
    <row r="104" spans="1:7" s="16" customFormat="1" ht="35.25" customHeight="1" x14ac:dyDescent="0.25">
      <c r="A104" s="13" t="s">
        <v>227</v>
      </c>
      <c r="B104" s="20" t="s">
        <v>138</v>
      </c>
      <c r="C104" s="21" t="s">
        <v>137</v>
      </c>
      <c r="D104" s="22" t="s">
        <v>39</v>
      </c>
      <c r="E104" s="29">
        <v>10.98</v>
      </c>
      <c r="F104" s="15"/>
      <c r="G104" s="14">
        <f t="shared" ref="G104:G113" si="2">F104*E104</f>
        <v>0</v>
      </c>
    </row>
    <row r="105" spans="1:7" s="16" customFormat="1" ht="78.75" x14ac:dyDescent="0.25">
      <c r="A105" s="13" t="s">
        <v>228</v>
      </c>
      <c r="B105" s="20" t="s">
        <v>140</v>
      </c>
      <c r="C105" s="21" t="s">
        <v>139</v>
      </c>
      <c r="D105" s="22" t="s">
        <v>39</v>
      </c>
      <c r="E105" s="29">
        <v>10.98</v>
      </c>
      <c r="F105" s="15"/>
      <c r="G105" s="14">
        <f t="shared" si="2"/>
        <v>0</v>
      </c>
    </row>
    <row r="106" spans="1:7" s="16" customFormat="1" ht="35.25" customHeight="1" x14ac:dyDescent="0.25">
      <c r="A106" s="13" t="s">
        <v>229</v>
      </c>
      <c r="B106" s="20" t="s">
        <v>142</v>
      </c>
      <c r="C106" s="21" t="s">
        <v>141</v>
      </c>
      <c r="D106" s="22" t="s">
        <v>92</v>
      </c>
      <c r="E106" s="29">
        <v>2</v>
      </c>
      <c r="F106" s="15"/>
      <c r="G106" s="14">
        <f t="shared" si="2"/>
        <v>0</v>
      </c>
    </row>
    <row r="107" spans="1:7" s="16" customFormat="1" ht="35.25" customHeight="1" x14ac:dyDescent="0.25">
      <c r="A107" s="13" t="s">
        <v>230</v>
      </c>
      <c r="B107" s="20" t="s">
        <v>144</v>
      </c>
      <c r="C107" s="21" t="s">
        <v>143</v>
      </c>
      <c r="D107" s="22" t="s">
        <v>92</v>
      </c>
      <c r="E107" s="29">
        <v>100</v>
      </c>
      <c r="F107" s="15"/>
      <c r="G107" s="14">
        <f t="shared" si="2"/>
        <v>0</v>
      </c>
    </row>
    <row r="108" spans="1:7" s="16" customFormat="1" ht="35.25" customHeight="1" x14ac:dyDescent="0.25">
      <c r="A108" s="13" t="s">
        <v>231</v>
      </c>
      <c r="B108" s="20" t="s">
        <v>146</v>
      </c>
      <c r="C108" s="21" t="s">
        <v>145</v>
      </c>
      <c r="D108" s="22" t="s">
        <v>28</v>
      </c>
      <c r="E108" s="29">
        <v>1</v>
      </c>
      <c r="F108" s="15"/>
      <c r="G108" s="14">
        <f t="shared" si="2"/>
        <v>0</v>
      </c>
    </row>
    <row r="109" spans="1:7" s="16" customFormat="1" ht="51.75" customHeight="1" x14ac:dyDescent="0.25">
      <c r="A109" s="13" t="s">
        <v>232</v>
      </c>
      <c r="B109" s="20" t="s">
        <v>144</v>
      </c>
      <c r="C109" s="21" t="s">
        <v>147</v>
      </c>
      <c r="D109" s="22" t="s">
        <v>92</v>
      </c>
      <c r="E109" s="29">
        <v>200</v>
      </c>
      <c r="F109" s="15"/>
      <c r="G109" s="14">
        <f t="shared" si="2"/>
        <v>0</v>
      </c>
    </row>
    <row r="110" spans="1:7" s="16" customFormat="1" ht="35.25" customHeight="1" x14ac:dyDescent="0.25">
      <c r="A110" s="13" t="s">
        <v>233</v>
      </c>
      <c r="B110" s="20" t="s">
        <v>150</v>
      </c>
      <c r="C110" s="21" t="s">
        <v>148</v>
      </c>
      <c r="D110" s="22" t="s">
        <v>28</v>
      </c>
      <c r="E110" s="29">
        <v>2</v>
      </c>
      <c r="F110" s="15"/>
      <c r="G110" s="14">
        <f t="shared" si="2"/>
        <v>0</v>
      </c>
    </row>
    <row r="111" spans="1:7" s="16" customFormat="1" ht="35.25" customHeight="1" x14ac:dyDescent="0.25">
      <c r="A111" s="13" t="s">
        <v>234</v>
      </c>
      <c r="B111" s="20" t="s">
        <v>150</v>
      </c>
      <c r="C111" s="21" t="s">
        <v>149</v>
      </c>
      <c r="D111" s="22" t="s">
        <v>28</v>
      </c>
      <c r="E111" s="29">
        <v>2</v>
      </c>
      <c r="F111" s="15"/>
      <c r="G111" s="14">
        <f t="shared" si="2"/>
        <v>0</v>
      </c>
    </row>
    <row r="112" spans="1:7" s="16" customFormat="1" ht="35.25" customHeight="1" x14ac:dyDescent="0.25">
      <c r="A112" s="13" t="s">
        <v>235</v>
      </c>
      <c r="B112" s="20" t="s">
        <v>142</v>
      </c>
      <c r="C112" s="21" t="s">
        <v>151</v>
      </c>
      <c r="D112" s="22" t="s">
        <v>28</v>
      </c>
      <c r="E112" s="29">
        <v>1</v>
      </c>
      <c r="F112" s="15"/>
      <c r="G112" s="14">
        <f t="shared" si="2"/>
        <v>0</v>
      </c>
    </row>
    <row r="113" spans="1:7" s="16" customFormat="1" ht="35.25" customHeight="1" x14ac:dyDescent="0.25">
      <c r="A113" s="13" t="s">
        <v>236</v>
      </c>
      <c r="B113" s="20" t="s">
        <v>153</v>
      </c>
      <c r="C113" s="21" t="s">
        <v>152</v>
      </c>
      <c r="D113" s="22" t="s">
        <v>28</v>
      </c>
      <c r="E113" s="29">
        <v>1</v>
      </c>
      <c r="F113" s="15"/>
      <c r="G113" s="14">
        <f t="shared" si="2"/>
        <v>0</v>
      </c>
    </row>
    <row r="114" spans="1:7" ht="15.75" x14ac:dyDescent="0.25">
      <c r="A114" s="77" t="s">
        <v>133</v>
      </c>
      <c r="B114" s="78"/>
      <c r="C114" s="78"/>
      <c r="D114" s="78"/>
      <c r="E114" s="78"/>
      <c r="F114" s="78"/>
      <c r="G114" s="46">
        <f>SUM(G103:G113)</f>
        <v>0</v>
      </c>
    </row>
    <row r="115" spans="1:7" x14ac:dyDescent="0.25">
      <c r="A115" s="38"/>
      <c r="B115" s="79" t="s">
        <v>134</v>
      </c>
      <c r="C115" s="80"/>
      <c r="D115" s="80"/>
      <c r="E115" s="80"/>
      <c r="F115" s="81"/>
      <c r="G115" s="39">
        <f>SUM(G70,G59,G101,G114)</f>
        <v>0</v>
      </c>
    </row>
    <row r="116" spans="1:7" x14ac:dyDescent="0.25">
      <c r="A116" s="38"/>
      <c r="B116" s="79" t="s">
        <v>7</v>
      </c>
      <c r="C116" s="80"/>
      <c r="D116" s="80"/>
      <c r="E116" s="80"/>
      <c r="F116" s="81"/>
      <c r="G116" s="39">
        <f>G115*23%</f>
        <v>0</v>
      </c>
    </row>
    <row r="117" spans="1:7" x14ac:dyDescent="0.25">
      <c r="A117" s="38"/>
      <c r="B117" s="88" t="s">
        <v>20</v>
      </c>
      <c r="C117" s="89"/>
      <c r="D117" s="89"/>
      <c r="E117" s="89"/>
      <c r="F117" s="90"/>
      <c r="G117" s="39">
        <f>G114+G116</f>
        <v>0</v>
      </c>
    </row>
    <row r="118" spans="1:7" ht="36.75" customHeight="1" x14ac:dyDescent="0.25"/>
    <row r="119" spans="1:7" ht="23.25" customHeight="1" x14ac:dyDescent="0.25">
      <c r="D119" s="91" t="s">
        <v>9</v>
      </c>
      <c r="E119" s="91"/>
      <c r="F119" s="91"/>
      <c r="G119" s="91"/>
    </row>
    <row r="120" spans="1:7" x14ac:dyDescent="0.25">
      <c r="D120" s="87" t="s">
        <v>10</v>
      </c>
      <c r="E120" s="87"/>
      <c r="F120" s="87"/>
      <c r="G120" s="87"/>
    </row>
  </sheetData>
  <mergeCells count="36">
    <mergeCell ref="D12:E12"/>
    <mergeCell ref="A59:F59"/>
    <mergeCell ref="A114:F114"/>
    <mergeCell ref="B115:F115"/>
    <mergeCell ref="A101:F101"/>
    <mergeCell ref="A102:E102"/>
    <mergeCell ref="D120:G120"/>
    <mergeCell ref="B116:F116"/>
    <mergeCell ref="B117:F117"/>
    <mergeCell ref="D119:G119"/>
    <mergeCell ref="B3:F3"/>
    <mergeCell ref="B22:G22"/>
    <mergeCell ref="B27:G27"/>
    <mergeCell ref="B25:G25"/>
    <mergeCell ref="B24:D24"/>
    <mergeCell ref="B26:D26"/>
    <mergeCell ref="B23:D23"/>
    <mergeCell ref="D10:E10"/>
    <mergeCell ref="D11:E11"/>
    <mergeCell ref="D20:F20"/>
    <mergeCell ref="D14:E14"/>
    <mergeCell ref="D15:E15"/>
    <mergeCell ref="D16:E16"/>
    <mergeCell ref="D17:E17"/>
    <mergeCell ref="D19:F19"/>
    <mergeCell ref="B12:C12"/>
    <mergeCell ref="B13:C13"/>
    <mergeCell ref="D13:E13"/>
    <mergeCell ref="A37:E37"/>
    <mergeCell ref="A71:E71"/>
    <mergeCell ref="A70:F70"/>
    <mergeCell ref="B28:D28"/>
    <mergeCell ref="A34:G34"/>
    <mergeCell ref="C32:G32"/>
    <mergeCell ref="C30:F30"/>
    <mergeCell ref="A60:E60"/>
  </mergeCells>
  <phoneticPr fontId="6" type="noConversion"/>
  <printOptions horizontalCentered="1"/>
  <pageMargins left="0.59" right="0.28000000000000003" top="0.65" bottom="0.89" header="0.31496062992125984" footer="0.31496062992125984"/>
  <pageSetup paperSize="9" scale="76" orientation="portrait" r:id="rId1"/>
  <headerFooter>
    <oddFooter>&amp;R&amp;10&amp;Pz&amp;N</oddFooter>
  </headerFooter>
  <rowBreaks count="2" manualBreakCount="2">
    <brk id="32" max="16383" man="1"/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plac zabaw otorowo</vt:lpstr>
      <vt:lpstr>'plac zabaw otorowo'!Obszar_wydruku</vt:lpstr>
      <vt:lpstr>'plac zabaw otorowo'!Tytuły_wydruku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Grazyna Stanczak</dc:creator>
  <cp:lastModifiedBy>Dorota Bethke</cp:lastModifiedBy>
  <cp:lastPrinted>2026-08-18T11:27:18Z</cp:lastPrinted>
  <dcterms:created xsi:type="dcterms:W3CDTF">2021-07-26T06:15:19Z</dcterms:created>
  <dcterms:modified xsi:type="dcterms:W3CDTF">2026-09-07T07:43:20Z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